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APL 2024" sheetId="24" r:id="rId1"/>
    <sheet name="MAR 2024" sheetId="23" r:id="rId2"/>
    <sheet name="FEB 2024" sheetId="22" r:id="rId3"/>
    <sheet name="JAN2024" sheetId="21" r:id="rId4"/>
    <sheet name="DEC2023" sheetId="20" r:id="rId5"/>
    <sheet name="NOV 2023" sheetId="19" r:id="rId6"/>
    <sheet name="OCT 2023" sheetId="18" r:id="rId7"/>
    <sheet name="SEP 2023" sheetId="17" r:id="rId8"/>
    <sheet name="AUG 2023" sheetId="16" r:id="rId9"/>
    <sheet name="JUL 2023" sheetId="15" r:id="rId10"/>
    <sheet name="JUN 2023" sheetId="14" r:id="rId11"/>
    <sheet name="may 2023" sheetId="13" r:id="rId12"/>
    <sheet name="APL 2023" sheetId="12" r:id="rId13"/>
    <sheet name="MAR2023" sheetId="11" r:id="rId14"/>
    <sheet name="FEB 2023" sheetId="10" r:id="rId15"/>
    <sheet name="JAN 2023" sheetId="9" r:id="rId16"/>
    <sheet name="DEC 2022" sheetId="8" r:id="rId17"/>
    <sheet name="NOV 2022" sheetId="7" r:id="rId18"/>
    <sheet name="OCT 2022" sheetId="6" r:id="rId19"/>
    <sheet name="SEP-2022" sheetId="5" r:id="rId20"/>
    <sheet name="AUG 2022" sheetId="4" r:id="rId21"/>
    <sheet name="JUL-2022" sheetId="1" r:id="rId22"/>
    <sheet name="JUN 2022" sheetId="2" r:id="rId23"/>
    <sheet name="MAY 2022" sheetId="3" r:id="rId24"/>
  </sheets>
  <calcPr calcId="124519"/>
</workbook>
</file>

<file path=xl/calcChain.xml><?xml version="1.0" encoding="utf-8"?>
<calcChain xmlns="http://schemas.openxmlformats.org/spreadsheetml/2006/main">
  <c r="L8" i="24"/>
  <c r="K8"/>
  <c r="L7"/>
  <c r="K7"/>
  <c r="J3"/>
  <c r="M2"/>
  <c r="L20" i="23"/>
  <c r="K20"/>
  <c r="K19"/>
  <c r="L19" s="1"/>
  <c r="K18"/>
  <c r="L18" s="1"/>
  <c r="K17"/>
  <c r="L17" s="1"/>
  <c r="K16"/>
  <c r="L16" s="1"/>
  <c r="K15"/>
  <c r="L15" s="1"/>
  <c r="L14"/>
  <c r="K14"/>
  <c r="L13"/>
  <c r="K13"/>
  <c r="K12"/>
  <c r="L12" s="1"/>
  <c r="L11"/>
  <c r="K11"/>
  <c r="K10"/>
  <c r="L10" s="1"/>
  <c r="K9"/>
  <c r="L9" s="1"/>
  <c r="K8"/>
  <c r="L8" s="1"/>
  <c r="K7"/>
  <c r="L7" s="1"/>
  <c r="J3"/>
  <c r="M2"/>
  <c r="K22" i="22"/>
  <c r="L22" s="1"/>
  <c r="K21"/>
  <c r="L21" s="1"/>
  <c r="K20"/>
  <c r="L20" s="1"/>
  <c r="K19"/>
  <c r="L19" s="1"/>
  <c r="L18"/>
  <c r="K18"/>
  <c r="K17"/>
  <c r="L17" s="1"/>
  <c r="K16"/>
  <c r="L16" s="1"/>
  <c r="K15"/>
  <c r="L15" s="1"/>
  <c r="K14"/>
  <c r="L14" s="1"/>
  <c r="K13"/>
  <c r="L13" s="1"/>
  <c r="K12"/>
  <c r="L12" s="1"/>
  <c r="L11"/>
  <c r="K11"/>
  <c r="L10"/>
  <c r="K10"/>
  <c r="K9"/>
  <c r="L9" s="1"/>
  <c r="K8"/>
  <c r="L8" s="1"/>
  <c r="K7"/>
  <c r="L7" s="1"/>
  <c r="J3"/>
  <c r="M2"/>
  <c r="K21" i="21"/>
  <c r="L21" s="1"/>
  <c r="L20"/>
  <c r="K20"/>
  <c r="L19"/>
  <c r="K19"/>
  <c r="K18"/>
  <c r="L18" s="1"/>
  <c r="K17"/>
  <c r="L17" s="1"/>
  <c r="L16"/>
  <c r="K16"/>
  <c r="L15"/>
  <c r="K15"/>
  <c r="K14"/>
  <c r="L14" s="1"/>
  <c r="K13"/>
  <c r="L13" s="1"/>
  <c r="L12"/>
  <c r="K12"/>
  <c r="K11"/>
  <c r="L11" s="1"/>
  <c r="K10"/>
  <c r="L10" s="1"/>
  <c r="K9"/>
  <c r="L9" s="1"/>
  <c r="K8"/>
  <c r="L8" s="1"/>
  <c r="K7"/>
  <c r="L7" s="1"/>
  <c r="J3"/>
  <c r="M2"/>
  <c r="L24" i="20"/>
  <c r="K24"/>
  <c r="L23"/>
  <c r="K23"/>
  <c r="K22"/>
  <c r="L22" s="1"/>
  <c r="L21"/>
  <c r="K21"/>
  <c r="K20"/>
  <c r="L20" s="1"/>
  <c r="L19"/>
  <c r="K19"/>
  <c r="L18"/>
  <c r="K18"/>
  <c r="K17"/>
  <c r="L17" s="1"/>
  <c r="K16"/>
  <c r="L16" s="1"/>
  <c r="K15"/>
  <c r="L15" s="1"/>
  <c r="K14"/>
  <c r="L14" s="1"/>
  <c r="K13"/>
  <c r="L13" s="1"/>
  <c r="K12"/>
  <c r="L12" s="1"/>
  <c r="L11"/>
  <c r="K11"/>
  <c r="K10"/>
  <c r="L10" s="1"/>
  <c r="L9"/>
  <c r="K9"/>
  <c r="K8"/>
  <c r="L8" s="1"/>
  <c r="K7"/>
  <c r="L7" s="1"/>
  <c r="J3"/>
  <c r="M2"/>
  <c r="K24" i="19"/>
  <c r="L24" s="1"/>
  <c r="K23"/>
  <c r="L23" s="1"/>
  <c r="K22"/>
  <c r="L22" s="1"/>
  <c r="K21"/>
  <c r="L21" s="1"/>
  <c r="L20"/>
  <c r="K20"/>
  <c r="K19"/>
  <c r="L19" s="1"/>
  <c r="K18"/>
  <c r="L18" s="1"/>
  <c r="K17"/>
  <c r="L17" s="1"/>
  <c r="K16"/>
  <c r="L16" s="1"/>
  <c r="L15"/>
  <c r="K15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J3"/>
  <c r="M2"/>
  <c r="K19" i="18"/>
  <c r="L19" s="1"/>
  <c r="K18"/>
  <c r="L18" s="1"/>
  <c r="K17"/>
  <c r="L17" s="1"/>
  <c r="K16"/>
  <c r="L16" s="1"/>
  <c r="K15"/>
  <c r="L15" s="1"/>
  <c r="K14"/>
  <c r="L14" s="1"/>
  <c r="L13"/>
  <c r="K13"/>
  <c r="K12"/>
  <c r="L12" s="1"/>
  <c r="K11"/>
  <c r="L11" s="1"/>
  <c r="K10"/>
  <c r="L10" s="1"/>
  <c r="K9"/>
  <c r="L9" s="1"/>
  <c r="K8"/>
  <c r="L8" s="1"/>
  <c r="K7"/>
  <c r="L7" s="1"/>
  <c r="J3"/>
  <c r="M2"/>
  <c r="L20" i="17"/>
  <c r="K20"/>
  <c r="K19"/>
  <c r="L19" s="1"/>
  <c r="K18"/>
  <c r="L18" s="1"/>
  <c r="K17"/>
  <c r="L17" s="1"/>
  <c r="K16"/>
  <c r="L16" s="1"/>
  <c r="K15"/>
  <c r="L15" s="1"/>
  <c r="L14"/>
  <c r="K14"/>
  <c r="K13"/>
  <c r="L13" s="1"/>
  <c r="K12"/>
  <c r="L12" s="1"/>
  <c r="K11"/>
  <c r="L11" s="1"/>
  <c r="L10"/>
  <c r="K10"/>
  <c r="K9"/>
  <c r="L9" s="1"/>
  <c r="K8"/>
  <c r="L8" s="1"/>
  <c r="K7"/>
  <c r="L7" s="1"/>
  <c r="J3"/>
  <c r="M2"/>
  <c r="K21" i="16"/>
  <c r="L21" s="1"/>
  <c r="K20"/>
  <c r="L20" s="1"/>
  <c r="L19"/>
  <c r="K19"/>
  <c r="L18"/>
  <c r="K18"/>
  <c r="K17"/>
  <c r="L17" s="1"/>
  <c r="K16"/>
  <c r="L16" s="1"/>
  <c r="K15"/>
  <c r="L15" s="1"/>
  <c r="L14"/>
  <c r="K14"/>
  <c r="K13"/>
  <c r="L13" s="1"/>
  <c r="K12"/>
  <c r="L12" s="1"/>
  <c r="K11"/>
  <c r="L11" s="1"/>
  <c r="K10"/>
  <c r="L10" s="1"/>
  <c r="K9"/>
  <c r="L9" s="1"/>
  <c r="K8"/>
  <c r="L8" s="1"/>
  <c r="L7"/>
  <c r="K7"/>
  <c r="K31" i="15"/>
  <c r="L31" s="1"/>
  <c r="J3" i="16"/>
  <c r="M2"/>
  <c r="K30" i="15"/>
  <c r="L30" s="1"/>
  <c r="K29"/>
  <c r="L29" s="1"/>
  <c r="K28"/>
  <c r="L28" s="1"/>
  <c r="K27"/>
  <c r="L27" s="1"/>
  <c r="K26"/>
  <c r="L26" s="1"/>
  <c r="K25"/>
  <c r="L25" s="1"/>
  <c r="K24"/>
  <c r="L24" s="1"/>
  <c r="L23"/>
  <c r="K23"/>
  <c r="K22"/>
  <c r="L22" s="1"/>
  <c r="K21"/>
  <c r="L21" s="1"/>
  <c r="L20"/>
  <c r="K20"/>
  <c r="L19"/>
  <c r="K19"/>
  <c r="K18"/>
  <c r="L18" s="1"/>
  <c r="K17"/>
  <c r="L17" s="1"/>
  <c r="K16"/>
  <c r="L16" s="1"/>
  <c r="K15"/>
  <c r="L15" s="1"/>
  <c r="K14"/>
  <c r="L14" s="1"/>
  <c r="K13"/>
  <c r="L13" s="1"/>
  <c r="L12"/>
  <c r="K12"/>
  <c r="L11"/>
  <c r="K11"/>
  <c r="K10"/>
  <c r="L10" s="1"/>
  <c r="K9"/>
  <c r="L9" s="1"/>
  <c r="K8"/>
  <c r="L8" s="1"/>
  <c r="L7"/>
  <c r="K7"/>
  <c r="J3"/>
  <c r="M2"/>
  <c r="K26" i="14"/>
  <c r="L26" s="1"/>
  <c r="K25"/>
  <c r="L25" s="1"/>
  <c r="K24"/>
  <c r="L24" s="1"/>
  <c r="L23"/>
  <c r="K23"/>
  <c r="K22"/>
  <c r="L22" s="1"/>
  <c r="K21"/>
  <c r="L21" s="1"/>
  <c r="K20"/>
  <c r="L20" s="1"/>
  <c r="L19"/>
  <c r="K19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L7"/>
  <c r="K7"/>
  <c r="J3"/>
  <c r="M2"/>
  <c r="K27" i="13"/>
  <c r="L27" s="1"/>
  <c r="K26"/>
  <c r="L26" s="1"/>
  <c r="L25"/>
  <c r="K25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L10"/>
  <c r="K9"/>
  <c r="L9" s="1"/>
  <c r="K8"/>
  <c r="L8" s="1"/>
  <c r="K7"/>
  <c r="L7" s="1"/>
  <c r="J3"/>
  <c r="M2"/>
  <c r="K20" i="12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J3"/>
  <c r="M2"/>
  <c r="K26" i="11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J3"/>
  <c r="M2"/>
  <c r="K32" i="10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L19"/>
  <c r="K19"/>
  <c r="K18"/>
  <c r="L18" s="1"/>
  <c r="K17"/>
  <c r="L17" s="1"/>
  <c r="K16"/>
  <c r="L16" s="1"/>
  <c r="K15"/>
  <c r="L15" s="1"/>
  <c r="L14"/>
  <c r="K14"/>
  <c r="K13"/>
  <c r="L13" s="1"/>
  <c r="K12"/>
  <c r="L12" s="1"/>
  <c r="L11"/>
  <c r="K11"/>
  <c r="K10"/>
  <c r="L10" s="1"/>
  <c r="K9"/>
  <c r="L9" s="1"/>
  <c r="K8"/>
  <c r="L8" s="1"/>
  <c r="K7"/>
  <c r="L7" s="1"/>
  <c r="J3"/>
  <c r="M2"/>
  <c r="L22" i="9"/>
  <c r="K22"/>
  <c r="K21"/>
  <c r="L21" s="1"/>
  <c r="K20"/>
  <c r="L20" s="1"/>
  <c r="K19"/>
  <c r="L19" s="1"/>
  <c r="K18"/>
  <c r="L18" s="1"/>
  <c r="K17"/>
  <c r="L17" s="1"/>
  <c r="L16"/>
  <c r="K16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J3"/>
  <c r="M2"/>
  <c r="L25" i="8"/>
  <c r="K25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J3"/>
  <c r="M2"/>
  <c r="K22" i="7"/>
  <c r="L22" s="1"/>
  <c r="K21"/>
  <c r="L21" s="1"/>
  <c r="K20"/>
  <c r="L20" s="1"/>
  <c r="K19"/>
  <c r="L19" s="1"/>
  <c r="L18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J3"/>
  <c r="M2"/>
  <c r="K21" i="6"/>
  <c r="L21" s="1"/>
  <c r="K20"/>
  <c r="L20" s="1"/>
  <c r="L19"/>
  <c r="K19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J3"/>
  <c r="M2"/>
  <c r="K22" i="5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L8"/>
  <c r="K8"/>
  <c r="K7"/>
  <c r="L7" s="1"/>
  <c r="J3"/>
  <c r="M2"/>
  <c r="K21" i="4"/>
  <c r="L21" s="1"/>
  <c r="K20"/>
  <c r="L20" s="1"/>
  <c r="K19"/>
  <c r="L19" s="1"/>
  <c r="K18"/>
  <c r="L18" s="1"/>
  <c r="K17"/>
  <c r="L17" s="1"/>
  <c r="K16"/>
  <c r="L16" s="1"/>
  <c r="L15"/>
  <c r="K15"/>
  <c r="K14"/>
  <c r="L14" s="1"/>
  <c r="K13"/>
  <c r="L13" s="1"/>
  <c r="K12"/>
  <c r="L12" s="1"/>
  <c r="K11"/>
  <c r="L11" s="1"/>
  <c r="K10"/>
  <c r="L10" s="1"/>
  <c r="K9"/>
  <c r="L9" s="1"/>
  <c r="L8"/>
  <c r="K8"/>
  <c r="K7"/>
  <c r="L7" s="1"/>
  <c r="J3"/>
  <c r="M2"/>
  <c r="K25" i="1"/>
  <c r="L25" s="1"/>
  <c r="K24"/>
  <c r="L24" s="1"/>
  <c r="K23"/>
  <c r="L23" s="1"/>
  <c r="K22"/>
  <c r="L22" s="1"/>
  <c r="K21"/>
  <c r="L21" s="1"/>
  <c r="K20"/>
  <c r="L20" s="1"/>
  <c r="K19"/>
  <c r="L19" s="1"/>
  <c r="K18"/>
  <c r="L18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J3"/>
  <c r="M2"/>
  <c r="K27" i="2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J3"/>
  <c r="M2"/>
  <c r="K21" i="3"/>
  <c r="L21" s="1"/>
  <c r="K20"/>
  <c r="L20" s="1"/>
  <c r="K19"/>
  <c r="L19" s="1"/>
  <c r="K18"/>
  <c r="L18" s="1"/>
  <c r="L17"/>
  <c r="K17"/>
  <c r="K16"/>
  <c r="L16" s="1"/>
  <c r="K15"/>
  <c r="L15" s="1"/>
  <c r="L14"/>
  <c r="K14"/>
  <c r="K13"/>
  <c r="L13" s="1"/>
  <c r="K12"/>
  <c r="L12" s="1"/>
  <c r="K11"/>
  <c r="L11" s="1"/>
  <c r="K10"/>
  <c r="L10" s="1"/>
  <c r="K9"/>
  <c r="L9" s="1"/>
  <c r="K8"/>
  <c r="L8" s="1"/>
  <c r="K7"/>
  <c r="L7" s="1"/>
  <c r="J3" l="1"/>
  <c r="M2"/>
</calcChain>
</file>

<file path=xl/sharedStrings.xml><?xml version="1.0" encoding="utf-8"?>
<sst xmlns="http://schemas.openxmlformats.org/spreadsheetml/2006/main" count="2158" uniqueCount="504">
  <si>
    <t>Date</t>
  </si>
  <si>
    <t>Script</t>
  </si>
  <si>
    <t>Strik Price</t>
  </si>
  <si>
    <t>Position</t>
  </si>
  <si>
    <t>Lot Size</t>
  </si>
  <si>
    <t>Entry</t>
  </si>
  <si>
    <t>T 1</t>
  </si>
  <si>
    <t>T2</t>
  </si>
  <si>
    <t>SL</t>
  </si>
  <si>
    <t>Booked</t>
  </si>
  <si>
    <t>Total Points</t>
  </si>
  <si>
    <t>Total Profits</t>
  </si>
  <si>
    <t>Conclusion</t>
  </si>
  <si>
    <t>Basis of Research</t>
  </si>
  <si>
    <t>CALL</t>
  </si>
  <si>
    <t>TGT</t>
  </si>
  <si>
    <t>EXIT</t>
  </si>
  <si>
    <t>ACC%</t>
  </si>
  <si>
    <t>AMOUNT</t>
  </si>
  <si>
    <t>AVOID</t>
  </si>
  <si>
    <t>OPEN</t>
  </si>
  <si>
    <t>BUY</t>
  </si>
  <si>
    <t>LOSS BOOKED</t>
  </si>
  <si>
    <t>LTTS</t>
  </si>
  <si>
    <t>4000 PE</t>
  </si>
  <si>
    <t>SIEMENS</t>
  </si>
  <si>
    <t>2340 CE</t>
  </si>
  <si>
    <t>PROFIT BOOKED</t>
  </si>
  <si>
    <t>MGL</t>
  </si>
  <si>
    <t>770 CE</t>
  </si>
  <si>
    <t>UBL</t>
  </si>
  <si>
    <t>1460 CE</t>
  </si>
  <si>
    <t>PEL</t>
  </si>
  <si>
    <t>1900 PE</t>
  </si>
  <si>
    <t>RAIN</t>
  </si>
  <si>
    <t>165 CE</t>
  </si>
  <si>
    <t>18-MAY- CE</t>
  </si>
  <si>
    <t>MCX</t>
  </si>
  <si>
    <t>1350 CE</t>
  </si>
  <si>
    <t>ACC</t>
  </si>
  <si>
    <t>2240 CE</t>
  </si>
  <si>
    <t>GODREJCP</t>
  </si>
  <si>
    <t>760 PE</t>
  </si>
  <si>
    <t>INDIGO</t>
  </si>
  <si>
    <t>1700 CE</t>
  </si>
  <si>
    <t>VOLTAS</t>
  </si>
  <si>
    <t>1020 CE</t>
  </si>
  <si>
    <t>PVR</t>
  </si>
  <si>
    <t>1680 PE</t>
  </si>
  <si>
    <t>CONCOR</t>
  </si>
  <si>
    <t>2600 CE</t>
  </si>
  <si>
    <t>LAL PATHLAB</t>
  </si>
  <si>
    <t>AARTIIND</t>
  </si>
  <si>
    <t>740 PE</t>
  </si>
  <si>
    <t>APOLLO HOSPITAL</t>
  </si>
  <si>
    <t>3600 PE</t>
  </si>
  <si>
    <t>3500 PE</t>
  </si>
  <si>
    <t>2350 CE</t>
  </si>
  <si>
    <t>POLYCAB</t>
  </si>
  <si>
    <t>2250 PE</t>
  </si>
  <si>
    <t>MPHASIS</t>
  </si>
  <si>
    <t xml:space="preserve">WIPRO </t>
  </si>
  <si>
    <t>450 PE</t>
  </si>
  <si>
    <t>MARICO</t>
  </si>
  <si>
    <t>1200 CE</t>
  </si>
  <si>
    <t>505 CE</t>
  </si>
  <si>
    <t>2200 CE</t>
  </si>
  <si>
    <t>BAJAJ FINSV</t>
  </si>
  <si>
    <t>12500 CE</t>
  </si>
  <si>
    <t>1750 CE</t>
  </si>
  <si>
    <t>DR REDDY</t>
  </si>
  <si>
    <t>4050 PE</t>
  </si>
  <si>
    <t>PIDILITE</t>
  </si>
  <si>
    <t>2100 CE</t>
  </si>
  <si>
    <t>4000 CE</t>
  </si>
  <si>
    <t>HINDALCO</t>
  </si>
  <si>
    <t>310 PE</t>
  </si>
  <si>
    <t>HERO MOTOR</t>
  </si>
  <si>
    <t>2640 CE</t>
  </si>
  <si>
    <t>PERSISTENT</t>
  </si>
  <si>
    <t>3600 CE</t>
  </si>
  <si>
    <t>ASIAN PAINT</t>
  </si>
  <si>
    <t>2700 PE</t>
  </si>
  <si>
    <t>GNFC</t>
  </si>
  <si>
    <t>580 PE</t>
  </si>
  <si>
    <t>1800 CE</t>
  </si>
  <si>
    <t>DEEPAL NTR</t>
  </si>
  <si>
    <t>1600 PE</t>
  </si>
  <si>
    <t>JSW STEEL</t>
  </si>
  <si>
    <t>530 PE</t>
  </si>
  <si>
    <t>PROFIT BOODED</t>
  </si>
  <si>
    <t>UPL</t>
  </si>
  <si>
    <t>690 CE</t>
  </si>
  <si>
    <t>GODREJ CP</t>
  </si>
  <si>
    <t>870 CE</t>
  </si>
  <si>
    <t>M&amp;M</t>
  </si>
  <si>
    <t>1160 CE</t>
  </si>
  <si>
    <t>TCS</t>
  </si>
  <si>
    <t>3000 PE</t>
  </si>
  <si>
    <t>700 CE</t>
  </si>
  <si>
    <t>4600 CE</t>
  </si>
  <si>
    <t>TATA CONSUMER</t>
  </si>
  <si>
    <t>790 CE</t>
  </si>
  <si>
    <t>INFY</t>
  </si>
  <si>
    <t>1480 CE</t>
  </si>
  <si>
    <t>ESCORT</t>
  </si>
  <si>
    <t>1740 CE</t>
  </si>
  <si>
    <t>INDUSAND BANK</t>
  </si>
  <si>
    <t>930 CE</t>
  </si>
  <si>
    <t>730 CE</t>
  </si>
  <si>
    <t>OBEROI REALITY</t>
  </si>
  <si>
    <t>900 PE</t>
  </si>
  <si>
    <t>3650 PE</t>
  </si>
  <si>
    <t>MCDOWELLS</t>
  </si>
  <si>
    <t>810 PE</t>
  </si>
  <si>
    <t>BAJAJ FINANCE</t>
  </si>
  <si>
    <t>7000 CE</t>
  </si>
  <si>
    <t>2300 CE</t>
  </si>
  <si>
    <t>1260 CE</t>
  </si>
  <si>
    <t>1560 PE</t>
  </si>
  <si>
    <t>PROFIT BOOK</t>
  </si>
  <si>
    <t>BANDHAN BANK</t>
  </si>
  <si>
    <t>320 CE</t>
  </si>
  <si>
    <t>780 PE</t>
  </si>
  <si>
    <t>BALKRISHNA IND</t>
  </si>
  <si>
    <t>2200 PE</t>
  </si>
  <si>
    <t>TATA CHEM</t>
  </si>
  <si>
    <t>1050 CE</t>
  </si>
  <si>
    <t xml:space="preserve">MUTHOOT </t>
  </si>
  <si>
    <t>1000 PE</t>
  </si>
  <si>
    <t>ICICIGI</t>
  </si>
  <si>
    <t>1380 CE</t>
  </si>
  <si>
    <t>940 CE</t>
  </si>
  <si>
    <t>TATA CHEMICAL</t>
  </si>
  <si>
    <t>TATACOMM</t>
  </si>
  <si>
    <t>3550 CE</t>
  </si>
  <si>
    <t>3300 PE</t>
  </si>
  <si>
    <t>INDIA MART</t>
  </si>
  <si>
    <t>4300 CE</t>
  </si>
  <si>
    <t>RELAINCE</t>
  </si>
  <si>
    <t>2560 PE</t>
  </si>
  <si>
    <t>SRF</t>
  </si>
  <si>
    <t>2700 CE</t>
  </si>
  <si>
    <t>2500 CE</t>
  </si>
  <si>
    <t>HAL</t>
  </si>
  <si>
    <t>NAUKRI</t>
  </si>
  <si>
    <t>4200 PE</t>
  </si>
  <si>
    <t>AMBUJA CEM</t>
  </si>
  <si>
    <t>480 CE</t>
  </si>
  <si>
    <t>SHREE CEM</t>
  </si>
  <si>
    <t>25000 CE</t>
  </si>
  <si>
    <t>DEEPAK NTR</t>
  </si>
  <si>
    <t>2680 CE</t>
  </si>
  <si>
    <t>MARUTI</t>
  </si>
  <si>
    <t>9500 CE</t>
  </si>
  <si>
    <t>ADANIENT</t>
  </si>
  <si>
    <t>4100 CE</t>
  </si>
  <si>
    <t>CANFIN</t>
  </si>
  <si>
    <t>610 CE</t>
  </si>
  <si>
    <t>APOLLO HOS</t>
  </si>
  <si>
    <t>4700 CE</t>
  </si>
  <si>
    <t>BRITANNIA</t>
  </si>
  <si>
    <t>3850 CE</t>
  </si>
  <si>
    <t>GODREJ PROP</t>
  </si>
  <si>
    <t>1140 PE</t>
  </si>
  <si>
    <t>TATA MOTORS</t>
  </si>
  <si>
    <t>400 CE</t>
  </si>
  <si>
    <t>360 PE</t>
  </si>
  <si>
    <t>2500 PE</t>
  </si>
  <si>
    <t>BHARTI AIRTEL</t>
  </si>
  <si>
    <t>830 CE</t>
  </si>
  <si>
    <t>TVS MOTOR</t>
  </si>
  <si>
    <t>1100 CE</t>
  </si>
  <si>
    <t>JUBLFOOD</t>
  </si>
  <si>
    <t>620 PE</t>
  </si>
  <si>
    <t>1270 CE</t>
  </si>
  <si>
    <t>SUN TV</t>
  </si>
  <si>
    <t>520 PE</t>
  </si>
  <si>
    <t>470 PE</t>
  </si>
  <si>
    <t>BHARAT FORGE</t>
  </si>
  <si>
    <t>550 PE</t>
  </si>
  <si>
    <t>INDIA CEM</t>
  </si>
  <si>
    <t>230 PE</t>
  </si>
  <si>
    <t>HAVELLS</t>
  </si>
  <si>
    <t>1240 PE</t>
  </si>
  <si>
    <t>ADANIPORT</t>
  </si>
  <si>
    <t>820 CE</t>
  </si>
  <si>
    <t>730 PE</t>
  </si>
  <si>
    <t>AXIS BANK</t>
  </si>
  <si>
    <t>880 CE</t>
  </si>
  <si>
    <t>INTELLECT</t>
  </si>
  <si>
    <t>430 PE</t>
  </si>
  <si>
    <t>METROPOLIS</t>
  </si>
  <si>
    <t>1760 CE</t>
  </si>
  <si>
    <t>APOLLO HOSP</t>
  </si>
  <si>
    <t>4350 PE</t>
  </si>
  <si>
    <t>2450 PE</t>
  </si>
  <si>
    <t>2400 PE</t>
  </si>
  <si>
    <t>TRENT</t>
  </si>
  <si>
    <t>1360 PE</t>
  </si>
  <si>
    <t>4400 CE</t>
  </si>
  <si>
    <t>EICHER</t>
  </si>
  <si>
    <t>KOTAK BANK</t>
  </si>
  <si>
    <t>1960 CE</t>
  </si>
  <si>
    <t>4800 CE</t>
  </si>
  <si>
    <t>1860 PE</t>
  </si>
  <si>
    <t>3150 CE</t>
  </si>
  <si>
    <t>420 PE</t>
  </si>
  <si>
    <t>LAURUS LAB</t>
  </si>
  <si>
    <t>490 CE</t>
  </si>
  <si>
    <t>3000 CE</t>
  </si>
  <si>
    <t>2000 CE</t>
  </si>
  <si>
    <t>525 CE</t>
  </si>
  <si>
    <t>3100 CE</t>
  </si>
  <si>
    <t>ABB</t>
  </si>
  <si>
    <t>3050 CE</t>
  </si>
  <si>
    <t>1360 CE</t>
  </si>
  <si>
    <t>IGL</t>
  </si>
  <si>
    <t>850 CE</t>
  </si>
  <si>
    <t>IRCTC</t>
  </si>
  <si>
    <t>680 PE</t>
  </si>
  <si>
    <t>ZYDUS LIFE</t>
  </si>
  <si>
    <t>420 CE</t>
  </si>
  <si>
    <t>BPCL</t>
  </si>
  <si>
    <t>330 PE</t>
  </si>
  <si>
    <t>LUPIN</t>
  </si>
  <si>
    <t>780 CE</t>
  </si>
  <si>
    <t>JINDALSTEL</t>
  </si>
  <si>
    <t>570 CE</t>
  </si>
  <si>
    <t>1070 CE</t>
  </si>
  <si>
    <t>IPCA</t>
  </si>
  <si>
    <t>800 PE</t>
  </si>
  <si>
    <t>DALBHARAT</t>
  </si>
  <si>
    <t>HDFC LIFE</t>
  </si>
  <si>
    <t>540 CE</t>
  </si>
  <si>
    <t>ICICIPRU</t>
  </si>
  <si>
    <t>2140 CE</t>
  </si>
  <si>
    <t>SBILIFE</t>
  </si>
  <si>
    <t>1340 CE</t>
  </si>
  <si>
    <t>1540 CE</t>
  </si>
  <si>
    <t>hul</t>
  </si>
  <si>
    <t>435 CE</t>
  </si>
  <si>
    <t>550 CE</t>
  </si>
  <si>
    <t>430 CE</t>
  </si>
  <si>
    <t>BAJAJ FINSERV</t>
  </si>
  <si>
    <t>COROMANDEL</t>
  </si>
  <si>
    <t>DIVISLAB</t>
  </si>
  <si>
    <t>3200 PE</t>
  </si>
  <si>
    <t>ITC</t>
  </si>
  <si>
    <t>370 CE</t>
  </si>
  <si>
    <t>3200 CE</t>
  </si>
  <si>
    <t>CUMMINS</t>
  </si>
  <si>
    <t>1500 CE</t>
  </si>
  <si>
    <t>JK CEMENT</t>
  </si>
  <si>
    <t>2800 CE</t>
  </si>
  <si>
    <t>SHRIRAM FIN</t>
  </si>
  <si>
    <t xml:space="preserve"> 420 PE</t>
  </si>
  <si>
    <t>3400 PE</t>
  </si>
  <si>
    <t>BATA</t>
  </si>
  <si>
    <t>1460 PE</t>
  </si>
  <si>
    <t>TATA COMM</t>
  </si>
  <si>
    <t xml:space="preserve"> 1280 CE</t>
  </si>
  <si>
    <t>GRASIM</t>
  </si>
  <si>
    <t>IND</t>
  </si>
  <si>
    <t>195 CE</t>
  </si>
  <si>
    <t>22-FEB-20230</t>
  </si>
  <si>
    <t>RAMCO</t>
  </si>
  <si>
    <t>700 PE</t>
  </si>
  <si>
    <t>GLENMARK</t>
  </si>
  <si>
    <t>WHIRLPOOL</t>
  </si>
  <si>
    <t>1300 CE</t>
  </si>
  <si>
    <t>3250 CE</t>
  </si>
  <si>
    <t>1400 CE</t>
  </si>
  <si>
    <t>CHOLAMANDL</t>
  </si>
  <si>
    <t>800 CE</t>
  </si>
  <si>
    <t>loss book</t>
  </si>
  <si>
    <t>1660 CE</t>
  </si>
  <si>
    <t>2150 CE</t>
  </si>
  <si>
    <t>1100 PE</t>
  </si>
  <si>
    <t>2400 CE</t>
  </si>
  <si>
    <t>1700 ce</t>
  </si>
  <si>
    <t>1080 PE</t>
  </si>
  <si>
    <t>1400 PE</t>
  </si>
  <si>
    <t>1450 CE</t>
  </si>
  <si>
    <t>DLF</t>
  </si>
  <si>
    <t>355 CE</t>
  </si>
  <si>
    <t>1650 PE</t>
  </si>
  <si>
    <t>ZEEL</t>
  </si>
  <si>
    <t>215 CE</t>
  </si>
  <si>
    <t>445 CE</t>
  </si>
  <si>
    <t>1920 CE</t>
  </si>
  <si>
    <t>2360 CE</t>
  </si>
  <si>
    <t>acc</t>
  </si>
  <si>
    <t>1640 CE</t>
  </si>
  <si>
    <t>03-APL-2023</t>
  </si>
  <si>
    <t>TATA CONS</t>
  </si>
  <si>
    <t>720 CE</t>
  </si>
  <si>
    <t>5-APL-2023</t>
  </si>
  <si>
    <t>900 CE</t>
  </si>
  <si>
    <t>6-APL-2023</t>
  </si>
  <si>
    <t>JUBL</t>
  </si>
  <si>
    <t>10-APL-2023</t>
  </si>
  <si>
    <t>PII IND</t>
  </si>
  <si>
    <t>LOSS BOOK</t>
  </si>
  <si>
    <t>12-APL-2023</t>
  </si>
  <si>
    <t>18-APL-2023</t>
  </si>
  <si>
    <t>BALKRISHNA</t>
  </si>
  <si>
    <t>19-APL-2023</t>
  </si>
  <si>
    <t>740 CE</t>
  </si>
  <si>
    <t>20-APL-2023</t>
  </si>
  <si>
    <t>GUJGAS</t>
  </si>
  <si>
    <t>460 PE</t>
  </si>
  <si>
    <t>21-APL-2023</t>
  </si>
  <si>
    <t>350 CE</t>
  </si>
  <si>
    <t>24-APL-2023</t>
  </si>
  <si>
    <t>2040 CE</t>
  </si>
  <si>
    <t>26-APL-2023</t>
  </si>
  <si>
    <t>27-APL-2023</t>
  </si>
  <si>
    <t>BHARATFORGE</t>
  </si>
  <si>
    <t>28-APL-2023</t>
  </si>
  <si>
    <t>4550 CE</t>
  </si>
  <si>
    <t>BOOK PROFIT</t>
  </si>
  <si>
    <t>MFSL</t>
  </si>
  <si>
    <t>660 CE</t>
  </si>
  <si>
    <t>185 PE</t>
  </si>
  <si>
    <t>1250 CE</t>
  </si>
  <si>
    <t>DEEPAKNTR</t>
  </si>
  <si>
    <t>1850 PE</t>
  </si>
  <si>
    <t>MUTHOOT FIN</t>
  </si>
  <si>
    <t>425 CE</t>
  </si>
  <si>
    <t>910 CE</t>
  </si>
  <si>
    <t>LTIM</t>
  </si>
  <si>
    <t>4900 CE</t>
  </si>
  <si>
    <t>1700PE</t>
  </si>
  <si>
    <t>410 PE</t>
  </si>
  <si>
    <t>3500 CE</t>
  </si>
  <si>
    <t>950 CE</t>
  </si>
  <si>
    <t>BERGER PAINT</t>
  </si>
  <si>
    <t>640 CE</t>
  </si>
  <si>
    <t xml:space="preserve">INTELLECT </t>
  </si>
  <si>
    <t>580 CE</t>
  </si>
  <si>
    <t>BHARAT FOR</t>
  </si>
  <si>
    <t>4650 CE</t>
  </si>
  <si>
    <t>COFORGE</t>
  </si>
  <si>
    <t>LT</t>
  </si>
  <si>
    <t>1520 CE</t>
  </si>
  <si>
    <t>1580 PE</t>
  </si>
  <si>
    <t xml:space="preserve">JSW STEEL </t>
  </si>
  <si>
    <t>670 CE</t>
  </si>
  <si>
    <t>HERO MOT</t>
  </si>
  <si>
    <t>2860 CE</t>
  </si>
  <si>
    <t>4500 CE</t>
  </si>
  <si>
    <t>440 CE</t>
  </si>
  <si>
    <t>1600CE</t>
  </si>
  <si>
    <t>750 PE</t>
  </si>
  <si>
    <t>TATA CONSU</t>
  </si>
  <si>
    <t>850 PE</t>
  </si>
  <si>
    <t>4700 PE</t>
  </si>
  <si>
    <t>960 CE</t>
  </si>
  <si>
    <t>BIOCON</t>
  </si>
  <si>
    <t>265 CE</t>
  </si>
  <si>
    <t>RBL BANK</t>
  </si>
  <si>
    <t>BANDHAN BNK</t>
  </si>
  <si>
    <t>220 PE</t>
  </si>
  <si>
    <t>HINDCOPPER</t>
  </si>
  <si>
    <t>120 CE</t>
  </si>
  <si>
    <t>ASTRAL</t>
  </si>
  <si>
    <t>1820 CE</t>
  </si>
  <si>
    <t>RAMCO CEM</t>
  </si>
  <si>
    <t>920 CE</t>
  </si>
  <si>
    <t>1370 CE</t>
  </si>
  <si>
    <t>BHARTI</t>
  </si>
  <si>
    <t>880 PE</t>
  </si>
  <si>
    <t>385 CE</t>
  </si>
  <si>
    <t>1800 PE</t>
  </si>
  <si>
    <t>645 CE</t>
  </si>
  <si>
    <t>1720 CE</t>
  </si>
  <si>
    <t>LAL PATH</t>
  </si>
  <si>
    <t>1060 CE</t>
  </si>
  <si>
    <t>INDIAMART</t>
  </si>
  <si>
    <t>10000 CE</t>
  </si>
  <si>
    <t>AARTI</t>
  </si>
  <si>
    <t>TVSMOTOR</t>
  </si>
  <si>
    <t>1480 PE</t>
  </si>
  <si>
    <t>TATACHEM</t>
  </si>
  <si>
    <t>1020 PE</t>
  </si>
  <si>
    <t>TITAN</t>
  </si>
  <si>
    <t>NAVINFLOURINE</t>
  </si>
  <si>
    <t>ASHOK LEYLAND</t>
  </si>
  <si>
    <t>180 PE</t>
  </si>
  <si>
    <t>2660 CE</t>
  </si>
  <si>
    <t>3120 CE</t>
  </si>
  <si>
    <t>3700 CE</t>
  </si>
  <si>
    <t>560 CE</t>
  </si>
  <si>
    <t>SYNGENE</t>
  </si>
  <si>
    <t>OBEROI REAL</t>
  </si>
  <si>
    <t>5050 CE</t>
  </si>
  <si>
    <t>555 CE</t>
  </si>
  <si>
    <t>AUROPHARMA</t>
  </si>
  <si>
    <t>SE</t>
  </si>
  <si>
    <t>1150 CE</t>
  </si>
  <si>
    <t xml:space="preserve"> HCL TECH</t>
  </si>
  <si>
    <t>1220 PE</t>
  </si>
  <si>
    <t>1070 PE</t>
  </si>
  <si>
    <t>CHOLAFIN</t>
  </si>
  <si>
    <t>1160 PE</t>
  </si>
  <si>
    <t>1620 CE</t>
  </si>
  <si>
    <t>ABBOTIND</t>
  </si>
  <si>
    <t>23500 CE</t>
  </si>
  <si>
    <t>PETRONET</t>
  </si>
  <si>
    <t>245 CE</t>
  </si>
  <si>
    <t>BAJFIN</t>
  </si>
  <si>
    <t>7900 CE</t>
  </si>
  <si>
    <t>MCDOWELS</t>
  </si>
  <si>
    <t>1010 CE</t>
  </si>
  <si>
    <t>1310 CE</t>
  </si>
  <si>
    <t>710 CE</t>
  </si>
  <si>
    <t>VEDL</t>
  </si>
  <si>
    <t>INDUSTOWER</t>
  </si>
  <si>
    <t>232.5CE</t>
  </si>
  <si>
    <t>3480 PE</t>
  </si>
  <si>
    <t>DABUR</t>
  </si>
  <si>
    <t>530 CE</t>
  </si>
  <si>
    <t>POWERGRID</t>
  </si>
  <si>
    <t>195 PE</t>
  </si>
  <si>
    <t>225 CE</t>
  </si>
  <si>
    <t>1620CE</t>
  </si>
  <si>
    <t>1210CE</t>
  </si>
  <si>
    <t>1720 PE</t>
  </si>
  <si>
    <t>TCS PE</t>
  </si>
  <si>
    <t>KOTAK BANK PE</t>
  </si>
  <si>
    <t>CIPLA CE</t>
  </si>
  <si>
    <t>JK CEMENT CE</t>
  </si>
  <si>
    <t>PVR CE</t>
  </si>
  <si>
    <t>ICICIPRU CE</t>
  </si>
  <si>
    <t>980 PE</t>
  </si>
  <si>
    <t>LIC HSG</t>
  </si>
  <si>
    <t>455 CE</t>
  </si>
  <si>
    <t>SBICARD</t>
  </si>
  <si>
    <t>760 CE</t>
  </si>
  <si>
    <t>AARTI IND</t>
  </si>
  <si>
    <t xml:space="preserve">TCS </t>
  </si>
  <si>
    <t>INDCEM</t>
  </si>
  <si>
    <t>HINDUNILIVER</t>
  </si>
  <si>
    <t>2480 CE</t>
  </si>
  <si>
    <t>4900 PE</t>
  </si>
  <si>
    <t>CHAMBEL FER</t>
  </si>
  <si>
    <t>320 PE</t>
  </si>
  <si>
    <t>BAJAJ AUTO</t>
  </si>
  <si>
    <t>6050 CE</t>
  </si>
  <si>
    <t>ALKEM</t>
  </si>
  <si>
    <t>4750 CE</t>
  </si>
  <si>
    <t>1110 CE</t>
  </si>
  <si>
    <t>CIPLA</t>
  </si>
  <si>
    <t>1220 CE</t>
  </si>
  <si>
    <t>PII</t>
  </si>
  <si>
    <t>3450 CE</t>
  </si>
  <si>
    <t>23000 CE</t>
  </si>
  <si>
    <t>1120 CE</t>
  </si>
  <si>
    <t>REC</t>
  </si>
  <si>
    <t>405 CE</t>
  </si>
  <si>
    <t>2060 PE</t>
  </si>
  <si>
    <t>ADANI ENT</t>
  </si>
  <si>
    <t>3900 PE</t>
  </si>
  <si>
    <t>NAVIN FLOURIN</t>
  </si>
  <si>
    <t>5800 CE</t>
  </si>
  <si>
    <t>AURO PHARM</t>
  </si>
  <si>
    <t>HDFC AMC</t>
  </si>
  <si>
    <t>ATUL</t>
  </si>
  <si>
    <t>6500 PE</t>
  </si>
  <si>
    <t>BAJAJ FINSER</t>
  </si>
  <si>
    <t>1600 CE</t>
  </si>
  <si>
    <t>NESTLE</t>
  </si>
  <si>
    <t>DELTA</t>
  </si>
  <si>
    <t>135 PE</t>
  </si>
  <si>
    <t>SBLLIFE</t>
  </si>
  <si>
    <t>1440 CE</t>
  </si>
  <si>
    <t>CROMPTON</t>
  </si>
  <si>
    <t>285 PE</t>
  </si>
  <si>
    <t>5500 CE</t>
  </si>
  <si>
    <t>1080 CE</t>
  </si>
  <si>
    <t>1140 CE</t>
  </si>
  <si>
    <t>510 CE</t>
  </si>
  <si>
    <t>2120 CE</t>
  </si>
  <si>
    <t>OBEROI REALIT</t>
  </si>
  <si>
    <t>3080 CE</t>
  </si>
  <si>
    <t>HINDCOPP</t>
  </si>
  <si>
    <t>290 CE</t>
  </si>
  <si>
    <t>COLPAL</t>
  </si>
  <si>
    <t>2540 CE</t>
  </si>
  <si>
    <t>650 CE</t>
  </si>
  <si>
    <t>8500 CE</t>
  </si>
  <si>
    <t>HINDPETRO</t>
  </si>
  <si>
    <t>BERGER PAI</t>
  </si>
  <si>
    <t>560 PE</t>
  </si>
  <si>
    <t>5300 CE</t>
  </si>
  <si>
    <t>1050 PE</t>
  </si>
  <si>
    <t>TECHM</t>
  </si>
  <si>
    <t>1270 PE</t>
  </si>
  <si>
    <t>BSOFT</t>
  </si>
  <si>
    <t>760CE</t>
  </si>
  <si>
    <t>01-APL-2024</t>
  </si>
  <si>
    <t>2-APL-2024</t>
  </si>
  <si>
    <t>2450 CE</t>
  </si>
</sst>
</file>

<file path=xl/styles.xml><?xml version="1.0" encoding="utf-8"?>
<styleSheet xmlns="http://schemas.openxmlformats.org/spreadsheetml/2006/main">
  <numFmts count="4">
    <numFmt numFmtId="164" formatCode="d\-mmm\-yy;@"/>
    <numFmt numFmtId="165" formatCode="mmmm\ d&quot;, &quot;yyyy;@"/>
    <numFmt numFmtId="166" formatCode="[$-409]mmmm\ d\,\ yyyy;@"/>
    <numFmt numFmtId="167" formatCode="[$-409]d\-mmm\-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2"/>
      <color rgb="FFFFFFFF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72A376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rgb="FF4B734B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CCCCFF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6" fontId="5" fillId="3" borderId="1" xfId="2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0" fontId="7" fillId="4" borderId="1" xfId="1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left" vertical="center"/>
    </xf>
    <xf numFmtId="1" fontId="9" fillId="4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center"/>
    </xf>
    <xf numFmtId="167" fontId="14" fillId="5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1" fontId="15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4" fillId="0" borderId="0" xfId="0" applyFont="1"/>
    <xf numFmtId="1" fontId="14" fillId="5" borderId="1" xfId="0" applyNumberFormat="1" applyFont="1" applyFill="1" applyBorder="1" applyAlignment="1">
      <alignment horizontal="center"/>
    </xf>
    <xf numFmtId="0" fontId="0" fillId="0" borderId="0" xfId="0" applyFont="1"/>
    <xf numFmtId="15" fontId="0" fillId="0" borderId="0" xfId="0" applyNumberFormat="1"/>
    <xf numFmtId="16" fontId="0" fillId="0" borderId="0" xfId="0" applyNumberFormat="1"/>
    <xf numFmtId="0" fontId="16" fillId="5" borderId="1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75334</xdr:colOff>
      <xdr:row>0</xdr:row>
      <xdr:rowOff>38099</xdr:rowOff>
    </xdr:from>
    <xdr:to>
      <xdr:col>14</xdr:col>
      <xdr:colOff>200025</xdr:colOff>
      <xdr:row>4</xdr:row>
      <xdr:rowOff>169545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162184" y="38099"/>
          <a:ext cx="734291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521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75334</xdr:colOff>
      <xdr:row>0</xdr:row>
      <xdr:rowOff>38099</xdr:rowOff>
    </xdr:from>
    <xdr:to>
      <xdr:col>14</xdr:col>
      <xdr:colOff>200025</xdr:colOff>
      <xdr:row>4</xdr:row>
      <xdr:rowOff>169545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085984" y="38099"/>
          <a:ext cx="734291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616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75334</xdr:colOff>
      <xdr:row>0</xdr:row>
      <xdr:rowOff>38099</xdr:rowOff>
    </xdr:from>
    <xdr:to>
      <xdr:col>14</xdr:col>
      <xdr:colOff>200025</xdr:colOff>
      <xdr:row>4</xdr:row>
      <xdr:rowOff>169545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971809" y="38099"/>
          <a:ext cx="734291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7113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75334</xdr:colOff>
      <xdr:row>0</xdr:row>
      <xdr:rowOff>38099</xdr:rowOff>
    </xdr:from>
    <xdr:to>
      <xdr:col>14</xdr:col>
      <xdr:colOff>200025</xdr:colOff>
      <xdr:row>4</xdr:row>
      <xdr:rowOff>169545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038359" y="38099"/>
          <a:ext cx="734291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5208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75334</xdr:colOff>
      <xdr:row>0</xdr:row>
      <xdr:rowOff>38099</xdr:rowOff>
    </xdr:from>
    <xdr:to>
      <xdr:col>14</xdr:col>
      <xdr:colOff>200025</xdr:colOff>
      <xdr:row>4</xdr:row>
      <xdr:rowOff>169545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286009" y="38099"/>
          <a:ext cx="734291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9018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75334</xdr:colOff>
      <xdr:row>0</xdr:row>
      <xdr:rowOff>38099</xdr:rowOff>
    </xdr:from>
    <xdr:to>
      <xdr:col>14</xdr:col>
      <xdr:colOff>200025</xdr:colOff>
      <xdr:row>4</xdr:row>
      <xdr:rowOff>169545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066934" y="38099"/>
          <a:ext cx="734291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1398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75334</xdr:colOff>
      <xdr:row>0</xdr:row>
      <xdr:rowOff>38099</xdr:rowOff>
    </xdr:from>
    <xdr:to>
      <xdr:col>14</xdr:col>
      <xdr:colOff>200025</xdr:colOff>
      <xdr:row>4</xdr:row>
      <xdr:rowOff>169545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066934" y="38099"/>
          <a:ext cx="734291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4255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133350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200284" y="28574"/>
          <a:ext cx="734291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15685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133350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333634" y="28574"/>
          <a:ext cx="734291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0448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133350</xdr:colOff>
      <xdr:row>4</xdr:row>
      <xdr:rowOff>160020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200284" y="28574"/>
          <a:ext cx="734291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6" name="Rectangle 5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7" name="Rectangle 6"/>
        <xdr:cNvSpPr/>
      </xdr:nvSpPr>
      <xdr:spPr>
        <a:xfrm>
          <a:off x="111875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133350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133734" y="28574"/>
          <a:ext cx="734291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15685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75334</xdr:colOff>
      <xdr:row>0</xdr:row>
      <xdr:rowOff>38099</xdr:rowOff>
    </xdr:from>
    <xdr:to>
      <xdr:col>14</xdr:col>
      <xdr:colOff>200025</xdr:colOff>
      <xdr:row>4</xdr:row>
      <xdr:rowOff>169545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952634" y="38099"/>
          <a:ext cx="734291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616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133350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390784" y="28574"/>
          <a:ext cx="734291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616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133350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333634" y="28574"/>
          <a:ext cx="734291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7113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133350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362209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1378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133350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400309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4258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228859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18543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75334</xdr:colOff>
      <xdr:row>0</xdr:row>
      <xdr:rowOff>38099</xdr:rowOff>
    </xdr:from>
    <xdr:to>
      <xdr:col>14</xdr:col>
      <xdr:colOff>200025</xdr:colOff>
      <xdr:row>4</xdr:row>
      <xdr:rowOff>169545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209809" y="38099"/>
          <a:ext cx="734291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9018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75334</xdr:colOff>
      <xdr:row>0</xdr:row>
      <xdr:rowOff>38099</xdr:rowOff>
    </xdr:from>
    <xdr:to>
      <xdr:col>14</xdr:col>
      <xdr:colOff>200025</xdr:colOff>
      <xdr:row>4</xdr:row>
      <xdr:rowOff>169545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381259" y="38099"/>
          <a:ext cx="734291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3305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75334</xdr:colOff>
      <xdr:row>0</xdr:row>
      <xdr:rowOff>38099</xdr:rowOff>
    </xdr:from>
    <xdr:to>
      <xdr:col>14</xdr:col>
      <xdr:colOff>200025</xdr:colOff>
      <xdr:row>4</xdr:row>
      <xdr:rowOff>169545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495559" y="38099"/>
          <a:ext cx="734291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616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75334</xdr:colOff>
      <xdr:row>0</xdr:row>
      <xdr:rowOff>38099</xdr:rowOff>
    </xdr:from>
    <xdr:to>
      <xdr:col>14</xdr:col>
      <xdr:colOff>200025</xdr:colOff>
      <xdr:row>4</xdr:row>
      <xdr:rowOff>169545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714634" y="38099"/>
          <a:ext cx="734291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15685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75334</xdr:colOff>
      <xdr:row>0</xdr:row>
      <xdr:rowOff>38099</xdr:rowOff>
    </xdr:from>
    <xdr:to>
      <xdr:col>14</xdr:col>
      <xdr:colOff>200025</xdr:colOff>
      <xdr:row>4</xdr:row>
      <xdr:rowOff>169545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343159" y="38099"/>
          <a:ext cx="734291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6163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75334</xdr:colOff>
      <xdr:row>0</xdr:row>
      <xdr:rowOff>38099</xdr:rowOff>
    </xdr:from>
    <xdr:to>
      <xdr:col>14</xdr:col>
      <xdr:colOff>200025</xdr:colOff>
      <xdr:row>4</xdr:row>
      <xdr:rowOff>169545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343159" y="38099"/>
          <a:ext cx="734291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5208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75334</xdr:colOff>
      <xdr:row>0</xdr:row>
      <xdr:rowOff>38099</xdr:rowOff>
    </xdr:from>
    <xdr:to>
      <xdr:col>14</xdr:col>
      <xdr:colOff>200025</xdr:colOff>
      <xdr:row>4</xdr:row>
      <xdr:rowOff>169545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000259" y="38099"/>
          <a:ext cx="734291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1398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activeCell="G20" sqref="G20"/>
    </sheetView>
  </sheetViews>
  <sheetFormatPr defaultRowHeight="15"/>
  <cols>
    <col min="1" max="1" width="15.28515625" customWidth="1"/>
    <col min="2" max="2" width="13.42578125" customWidth="1"/>
    <col min="3" max="3" width="10.42578125" customWidth="1"/>
    <col min="13" max="13" width="14.7109375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2</v>
      </c>
      <c r="J2" s="14">
        <v>2</v>
      </c>
      <c r="K2" s="15">
        <v>0</v>
      </c>
      <c r="L2" s="14">
        <v>0</v>
      </c>
      <c r="M2" s="16">
        <f>J2/(J2+K2)</f>
        <v>1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SUM(L515:L816)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 t="s">
        <v>501</v>
      </c>
      <c r="B7" s="29" t="s">
        <v>219</v>
      </c>
      <c r="C7" s="29" t="s">
        <v>358</v>
      </c>
      <c r="D7" s="29" t="s">
        <v>21</v>
      </c>
      <c r="E7" s="29">
        <v>875</v>
      </c>
      <c r="F7" s="29">
        <v>32</v>
      </c>
      <c r="G7" s="29">
        <v>36</v>
      </c>
      <c r="H7" s="29">
        <v>45</v>
      </c>
      <c r="I7" s="29">
        <v>28</v>
      </c>
      <c r="J7" s="29">
        <v>36</v>
      </c>
      <c r="K7" s="37">
        <f t="shared" ref="K7" si="0">J7-F7</f>
        <v>4</v>
      </c>
      <c r="L7" s="37">
        <f t="shared" ref="L7" si="1">K7*E7</f>
        <v>3500</v>
      </c>
      <c r="M7" s="29" t="s">
        <v>120</v>
      </c>
    </row>
    <row r="8" spans="1:14" s="32" customFormat="1" ht="15.75">
      <c r="A8" s="28" t="s">
        <v>502</v>
      </c>
      <c r="B8" s="29" t="s">
        <v>60</v>
      </c>
      <c r="C8" s="29" t="s">
        <v>503</v>
      </c>
      <c r="D8" s="29" t="s">
        <v>21</v>
      </c>
      <c r="E8" s="29">
        <v>275</v>
      </c>
      <c r="F8" s="29">
        <v>96</v>
      </c>
      <c r="G8" s="29">
        <v>106</v>
      </c>
      <c r="H8" s="29">
        <v>120</v>
      </c>
      <c r="I8" s="29">
        <v>84</v>
      </c>
      <c r="J8" s="29">
        <v>104</v>
      </c>
      <c r="K8" s="37">
        <f t="shared" ref="K8" si="2">J8-F8</f>
        <v>8</v>
      </c>
      <c r="L8" s="37">
        <f t="shared" ref="L8" si="3">K8*E8</f>
        <v>2200</v>
      </c>
      <c r="M8" s="29" t="s">
        <v>120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topLeftCell="A9" workbookViewId="0">
      <selection activeCell="A30" sqref="A30:XFD30"/>
    </sheetView>
  </sheetViews>
  <sheetFormatPr defaultRowHeight="15"/>
  <cols>
    <col min="1" max="1" width="12.42578125" customWidth="1"/>
    <col min="2" max="2" width="15" customWidth="1"/>
    <col min="13" max="13" width="15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18</v>
      </c>
      <c r="J2" s="14">
        <v>13</v>
      </c>
      <c r="K2" s="15">
        <v>5</v>
      </c>
      <c r="L2" s="14">
        <v>0</v>
      </c>
      <c r="M2" s="16">
        <f>J2/(J2+K2)</f>
        <v>0.72222222222222221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SUM(L392:L693)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>
        <v>45110</v>
      </c>
      <c r="B7" s="29" t="s">
        <v>355</v>
      </c>
      <c r="C7" s="29" t="s">
        <v>356</v>
      </c>
      <c r="D7" s="29" t="s">
        <v>21</v>
      </c>
      <c r="E7" s="29">
        <v>900</v>
      </c>
      <c r="F7" s="29">
        <v>13.15</v>
      </c>
      <c r="G7" s="29">
        <v>17.5</v>
      </c>
      <c r="H7" s="29">
        <v>25</v>
      </c>
      <c r="I7" s="29">
        <v>10.15</v>
      </c>
      <c r="J7" s="29">
        <v>13.5</v>
      </c>
      <c r="K7" s="29">
        <f t="shared" ref="K7" si="0">J7-F7</f>
        <v>0.34999999999999964</v>
      </c>
      <c r="L7" s="29">
        <f t="shared" ref="L7" si="1">K7*E7</f>
        <v>314.99999999999966</v>
      </c>
      <c r="M7" s="29" t="s">
        <v>120</v>
      </c>
    </row>
    <row r="8" spans="1:14" s="32" customFormat="1" ht="15.75">
      <c r="A8" s="28">
        <v>45111</v>
      </c>
      <c r="B8" s="29" t="s">
        <v>79</v>
      </c>
      <c r="C8" s="29" t="s">
        <v>357</v>
      </c>
      <c r="D8" s="29" t="s">
        <v>21</v>
      </c>
      <c r="E8" s="29">
        <v>175</v>
      </c>
      <c r="F8" s="29">
        <v>119.5</v>
      </c>
      <c r="G8" s="29">
        <v>140</v>
      </c>
      <c r="H8" s="29">
        <v>200</v>
      </c>
      <c r="I8" s="29">
        <v>99</v>
      </c>
      <c r="J8" s="29">
        <v>128</v>
      </c>
      <c r="K8" s="29">
        <f t="shared" ref="K8:K9" si="2">J8-F8</f>
        <v>8.5</v>
      </c>
      <c r="L8" s="29">
        <f t="shared" ref="L8:L9" si="3">K8*E8</f>
        <v>1487.5</v>
      </c>
      <c r="M8" s="29" t="s">
        <v>120</v>
      </c>
    </row>
    <row r="9" spans="1:14" s="32" customFormat="1" ht="15.75">
      <c r="A9" s="28">
        <v>45112</v>
      </c>
      <c r="B9" s="29" t="s">
        <v>32</v>
      </c>
      <c r="C9" s="29" t="s">
        <v>358</v>
      </c>
      <c r="D9" s="29" t="s">
        <v>21</v>
      </c>
      <c r="E9" s="29">
        <v>750</v>
      </c>
      <c r="F9" s="29">
        <v>34.75</v>
      </c>
      <c r="G9" s="29">
        <v>38.75</v>
      </c>
      <c r="H9" s="29">
        <v>50</v>
      </c>
      <c r="I9" s="29">
        <v>30</v>
      </c>
      <c r="J9" s="29">
        <v>37</v>
      </c>
      <c r="K9" s="29">
        <f t="shared" si="2"/>
        <v>2.25</v>
      </c>
      <c r="L9" s="29">
        <f t="shared" si="3"/>
        <v>1687.5</v>
      </c>
      <c r="M9" s="29" t="s">
        <v>120</v>
      </c>
    </row>
    <row r="10" spans="1:14" s="32" customFormat="1" ht="15.75">
      <c r="A10" s="28">
        <v>45113</v>
      </c>
      <c r="B10" s="29" t="s">
        <v>359</v>
      </c>
      <c r="C10" s="29" t="s">
        <v>360</v>
      </c>
      <c r="D10" s="29" t="s">
        <v>21</v>
      </c>
      <c r="E10" s="29">
        <v>2500</v>
      </c>
      <c r="F10" s="29">
        <v>7.55</v>
      </c>
      <c r="G10" s="29">
        <v>8.5500000000000007</v>
      </c>
      <c r="H10" s="29">
        <v>10.55</v>
      </c>
      <c r="I10" s="29">
        <v>6.55</v>
      </c>
      <c r="J10" s="29">
        <v>6.55</v>
      </c>
      <c r="K10" s="31">
        <f t="shared" ref="K10:K11" si="4">J10-F10</f>
        <v>-1</v>
      </c>
      <c r="L10" s="31">
        <f t="shared" ref="L10:L11" si="5">K10*E10</f>
        <v>-2500</v>
      </c>
      <c r="M10" s="31" t="s">
        <v>303</v>
      </c>
    </row>
    <row r="11" spans="1:14" s="32" customFormat="1" ht="15.75">
      <c r="A11" s="28">
        <v>45114</v>
      </c>
      <c r="B11" s="29" t="s">
        <v>30</v>
      </c>
      <c r="C11" s="29" t="s">
        <v>239</v>
      </c>
      <c r="D11" s="29" t="s">
        <v>21</v>
      </c>
      <c r="E11" s="29">
        <v>400</v>
      </c>
      <c r="F11" s="29">
        <v>51.4</v>
      </c>
      <c r="G11" s="29">
        <v>61.4</v>
      </c>
      <c r="H11" s="29">
        <v>85</v>
      </c>
      <c r="I11" s="29">
        <v>31.4</v>
      </c>
      <c r="J11" s="29">
        <v>60</v>
      </c>
      <c r="K11" s="29">
        <f t="shared" si="4"/>
        <v>8.6000000000000014</v>
      </c>
      <c r="L11" s="29">
        <f t="shared" si="5"/>
        <v>3440.0000000000005</v>
      </c>
      <c r="M11" s="29" t="s">
        <v>120</v>
      </c>
    </row>
    <row r="12" spans="1:14" s="32" customFormat="1" ht="15.75">
      <c r="A12" s="28">
        <v>45117</v>
      </c>
      <c r="B12" s="29" t="s">
        <v>361</v>
      </c>
      <c r="C12" s="29" t="s">
        <v>264</v>
      </c>
      <c r="D12" s="29" t="s">
        <v>21</v>
      </c>
      <c r="E12" s="29">
        <v>5000</v>
      </c>
      <c r="F12" s="29">
        <v>4.3</v>
      </c>
      <c r="G12" s="29">
        <v>5.3</v>
      </c>
      <c r="H12" s="29">
        <v>7</v>
      </c>
      <c r="I12" s="29">
        <v>3.3</v>
      </c>
      <c r="J12" s="29">
        <v>5.3</v>
      </c>
      <c r="K12" s="29">
        <f t="shared" ref="K12:K13" si="6">J12-F12</f>
        <v>1</v>
      </c>
      <c r="L12" s="29">
        <f t="shared" ref="L12:L13" si="7">K12*E12</f>
        <v>5000</v>
      </c>
      <c r="M12" s="29" t="s">
        <v>120</v>
      </c>
    </row>
    <row r="13" spans="1:14" s="32" customFormat="1" ht="15.75">
      <c r="A13" s="28">
        <v>45118</v>
      </c>
      <c r="B13" s="29" t="s">
        <v>362</v>
      </c>
      <c r="C13" s="29" t="s">
        <v>363</v>
      </c>
      <c r="D13" s="29" t="s">
        <v>21</v>
      </c>
      <c r="E13" s="29">
        <v>2500</v>
      </c>
      <c r="F13" s="29">
        <v>6.1</v>
      </c>
      <c r="G13" s="29">
        <v>7.2</v>
      </c>
      <c r="H13" s="29">
        <v>9.5</v>
      </c>
      <c r="I13" s="29">
        <v>5.0999999999999996</v>
      </c>
      <c r="J13" s="29">
        <v>6.3</v>
      </c>
      <c r="K13" s="29">
        <f t="shared" si="6"/>
        <v>0.20000000000000018</v>
      </c>
      <c r="L13" s="29">
        <f t="shared" si="7"/>
        <v>500.00000000000045</v>
      </c>
      <c r="M13" s="29" t="s">
        <v>120</v>
      </c>
    </row>
    <row r="14" spans="1:14" s="32" customFormat="1" ht="15.75">
      <c r="A14" s="28">
        <v>45119</v>
      </c>
      <c r="B14" s="29" t="s">
        <v>364</v>
      </c>
      <c r="C14" s="29" t="s">
        <v>365</v>
      </c>
      <c r="D14" s="29" t="s">
        <v>21</v>
      </c>
      <c r="E14" s="29">
        <v>5300</v>
      </c>
      <c r="F14" s="29">
        <v>3.25</v>
      </c>
      <c r="G14" s="29">
        <v>3.75</v>
      </c>
      <c r="H14" s="29">
        <v>5</v>
      </c>
      <c r="I14" s="29">
        <v>2.75</v>
      </c>
      <c r="J14" s="29">
        <v>2.75</v>
      </c>
      <c r="K14" s="31">
        <f t="shared" ref="K14:K15" si="8">J14-F14</f>
        <v>-0.5</v>
      </c>
      <c r="L14" s="31">
        <f t="shared" ref="L14:L15" si="9">K14*E14</f>
        <v>-2650</v>
      </c>
      <c r="M14" s="31" t="s">
        <v>303</v>
      </c>
    </row>
    <row r="15" spans="1:14" s="32" customFormat="1" ht="15.75">
      <c r="A15" s="28">
        <v>45119</v>
      </c>
      <c r="B15" s="29" t="s">
        <v>366</v>
      </c>
      <c r="C15" s="29" t="s">
        <v>367</v>
      </c>
      <c r="D15" s="29" t="s">
        <v>21</v>
      </c>
      <c r="E15" s="29">
        <v>367</v>
      </c>
      <c r="F15" s="29">
        <v>57</v>
      </c>
      <c r="G15" s="29">
        <v>67</v>
      </c>
      <c r="H15" s="29">
        <v>85</v>
      </c>
      <c r="I15" s="29">
        <v>50</v>
      </c>
      <c r="J15" s="29">
        <v>65</v>
      </c>
      <c r="K15" s="29">
        <f t="shared" si="8"/>
        <v>8</v>
      </c>
      <c r="L15" s="29">
        <f t="shared" si="9"/>
        <v>2936</v>
      </c>
      <c r="M15" s="29" t="s">
        <v>120</v>
      </c>
    </row>
    <row r="16" spans="1:14" s="32" customFormat="1" ht="15.75">
      <c r="A16" s="28">
        <v>45120</v>
      </c>
      <c r="B16" s="29" t="s">
        <v>368</v>
      </c>
      <c r="C16" s="29" t="s">
        <v>369</v>
      </c>
      <c r="D16" s="29" t="s">
        <v>21</v>
      </c>
      <c r="E16" s="29">
        <v>850</v>
      </c>
      <c r="F16" s="29">
        <v>34.6</v>
      </c>
      <c r="G16" s="29">
        <v>40</v>
      </c>
      <c r="H16" s="29">
        <v>50</v>
      </c>
      <c r="I16" s="29">
        <v>29</v>
      </c>
      <c r="J16" s="29">
        <v>40</v>
      </c>
      <c r="K16" s="29">
        <f t="shared" ref="K16" si="10">J16-F16</f>
        <v>5.3999999999999986</v>
      </c>
      <c r="L16" s="29">
        <f t="shared" ref="L16" si="11">K16*E16</f>
        <v>4589.9999999999991</v>
      </c>
      <c r="M16" s="29" t="s">
        <v>120</v>
      </c>
    </row>
    <row r="17" spans="1:13" s="32" customFormat="1" ht="15.75">
      <c r="A17" s="28">
        <v>45124</v>
      </c>
      <c r="B17" s="29" t="s">
        <v>130</v>
      </c>
      <c r="C17" s="29" t="s">
        <v>370</v>
      </c>
      <c r="D17" s="29" t="s">
        <v>21</v>
      </c>
      <c r="E17" s="29">
        <v>500</v>
      </c>
      <c r="F17" s="29">
        <v>32.700000000000003</v>
      </c>
      <c r="G17" s="29">
        <v>38</v>
      </c>
      <c r="H17" s="29">
        <v>50</v>
      </c>
      <c r="I17" s="29">
        <v>27</v>
      </c>
      <c r="J17" s="29">
        <v>30</v>
      </c>
      <c r="K17" s="31">
        <f t="shared" ref="K17:K18" si="12">J17-F17</f>
        <v>-2.7000000000000028</v>
      </c>
      <c r="L17" s="31">
        <f t="shared" ref="L17:L18" si="13">K17*E17</f>
        <v>-1350.0000000000014</v>
      </c>
      <c r="M17" s="31" t="s">
        <v>303</v>
      </c>
    </row>
    <row r="18" spans="1:13" s="32" customFormat="1" ht="15.75">
      <c r="A18" s="28">
        <v>45124</v>
      </c>
      <c r="B18" s="29" t="s">
        <v>371</v>
      </c>
      <c r="C18" s="29" t="s">
        <v>372</v>
      </c>
      <c r="D18" s="29" t="s">
        <v>21</v>
      </c>
      <c r="E18" s="29">
        <v>950</v>
      </c>
      <c r="F18" s="29">
        <v>10</v>
      </c>
      <c r="G18" s="29">
        <v>13</v>
      </c>
      <c r="H18" s="29">
        <v>22</v>
      </c>
      <c r="I18" s="29">
        <v>7</v>
      </c>
      <c r="J18" s="29">
        <v>10.25</v>
      </c>
      <c r="K18" s="29">
        <f t="shared" si="12"/>
        <v>0.25</v>
      </c>
      <c r="L18" s="29">
        <f t="shared" si="13"/>
        <v>237.5</v>
      </c>
      <c r="M18" s="29" t="s">
        <v>120</v>
      </c>
    </row>
    <row r="19" spans="1:13" s="32" customFormat="1" ht="15.75">
      <c r="A19" s="28">
        <v>45124</v>
      </c>
      <c r="B19" s="29" t="s">
        <v>223</v>
      </c>
      <c r="C19" s="29" t="s">
        <v>373</v>
      </c>
      <c r="D19" s="29" t="s">
        <v>21</v>
      </c>
      <c r="E19" s="29">
        <v>1800</v>
      </c>
      <c r="F19" s="29">
        <v>5.55</v>
      </c>
      <c r="G19" s="29">
        <v>7.55</v>
      </c>
      <c r="H19" s="29">
        <v>12</v>
      </c>
      <c r="I19" s="29">
        <v>3.55</v>
      </c>
      <c r="J19" s="29">
        <v>6.6</v>
      </c>
      <c r="K19" s="29">
        <f t="shared" ref="K19:K21" si="14">J19-F19</f>
        <v>1.0499999999999998</v>
      </c>
      <c r="L19" s="29">
        <f t="shared" ref="L19:L21" si="15">K19*E19</f>
        <v>1889.9999999999998</v>
      </c>
      <c r="M19" s="29" t="s">
        <v>120</v>
      </c>
    </row>
    <row r="20" spans="1:13" s="32" customFormat="1" ht="15.75">
      <c r="A20" s="28">
        <v>45125</v>
      </c>
      <c r="B20" s="29" t="s">
        <v>39</v>
      </c>
      <c r="C20" s="29" t="s">
        <v>374</v>
      </c>
      <c r="D20" s="29" t="s">
        <v>21</v>
      </c>
      <c r="E20" s="29">
        <v>250</v>
      </c>
      <c r="F20" s="29">
        <v>28.3</v>
      </c>
      <c r="G20" s="29">
        <v>38.299999999999997</v>
      </c>
      <c r="H20" s="29">
        <v>50</v>
      </c>
      <c r="I20" s="29">
        <v>19</v>
      </c>
      <c r="J20" s="29">
        <v>33.049999999999997</v>
      </c>
      <c r="K20" s="29">
        <f t="shared" si="14"/>
        <v>4.7499999999999964</v>
      </c>
      <c r="L20" s="29">
        <f t="shared" si="15"/>
        <v>1187.4999999999991</v>
      </c>
      <c r="M20" s="29" t="s">
        <v>120</v>
      </c>
    </row>
    <row r="21" spans="1:13" s="32" customFormat="1" ht="15.75">
      <c r="A21" s="28">
        <v>45126</v>
      </c>
      <c r="B21" s="29" t="s">
        <v>91</v>
      </c>
      <c r="C21" s="29" t="s">
        <v>375</v>
      </c>
      <c r="D21" s="29" t="s">
        <v>21</v>
      </c>
      <c r="E21" s="29">
        <v>1300</v>
      </c>
      <c r="F21" s="29">
        <v>10.15</v>
      </c>
      <c r="G21" s="29">
        <v>13</v>
      </c>
      <c r="H21" s="29">
        <v>20</v>
      </c>
      <c r="I21" s="29">
        <v>8</v>
      </c>
      <c r="J21" s="29">
        <v>8</v>
      </c>
      <c r="K21" s="31">
        <f t="shared" si="14"/>
        <v>-2.1500000000000004</v>
      </c>
      <c r="L21" s="31">
        <f t="shared" si="15"/>
        <v>-2795.0000000000005</v>
      </c>
      <c r="M21" s="31" t="s">
        <v>303</v>
      </c>
    </row>
    <row r="22" spans="1:13" s="32" customFormat="1" ht="15.75">
      <c r="A22" s="28">
        <v>45126</v>
      </c>
      <c r="B22" s="29" t="s">
        <v>198</v>
      </c>
      <c r="C22" s="29" t="s">
        <v>376</v>
      </c>
      <c r="D22" s="29" t="s">
        <v>21</v>
      </c>
      <c r="E22" s="29">
        <v>400</v>
      </c>
      <c r="F22" s="29">
        <v>33</v>
      </c>
      <c r="G22" s="29">
        <v>41</v>
      </c>
      <c r="H22" s="29">
        <v>60</v>
      </c>
      <c r="I22" s="29">
        <v>25</v>
      </c>
      <c r="J22" s="29">
        <v>34</v>
      </c>
      <c r="K22" s="29">
        <f t="shared" ref="K22" si="16">J22-F22</f>
        <v>1</v>
      </c>
      <c r="L22" s="29">
        <f t="shared" ref="L22" si="17">K22*E22</f>
        <v>400</v>
      </c>
      <c r="M22" s="29" t="s">
        <v>120</v>
      </c>
    </row>
    <row r="23" spans="1:13" s="32" customFormat="1" ht="15.75">
      <c r="A23" s="28">
        <v>45127</v>
      </c>
      <c r="B23" s="29" t="s">
        <v>377</v>
      </c>
      <c r="C23" s="29" t="s">
        <v>291</v>
      </c>
      <c r="D23" s="29" t="s">
        <v>21</v>
      </c>
      <c r="E23" s="29">
        <v>300</v>
      </c>
      <c r="F23" s="29">
        <v>58</v>
      </c>
      <c r="G23" s="29">
        <v>75</v>
      </c>
      <c r="H23" s="29">
        <v>100</v>
      </c>
      <c r="I23" s="29">
        <v>45</v>
      </c>
      <c r="J23" s="29">
        <v>45</v>
      </c>
      <c r="K23" s="31">
        <f t="shared" ref="K23:K24" si="18">J23-F23</f>
        <v>-13</v>
      </c>
      <c r="L23" s="31">
        <f t="shared" ref="L23:L24" si="19">K23*E23</f>
        <v>-3900</v>
      </c>
      <c r="M23" s="31" t="s">
        <v>303</v>
      </c>
    </row>
    <row r="24" spans="1:13" s="32" customFormat="1" ht="15.75">
      <c r="A24" s="28">
        <v>45127</v>
      </c>
      <c r="B24" s="29" t="s">
        <v>41</v>
      </c>
      <c r="C24" s="29" t="s">
        <v>378</v>
      </c>
      <c r="D24" s="29" t="s">
        <v>21</v>
      </c>
      <c r="E24" s="29">
        <v>1000</v>
      </c>
      <c r="F24" s="29">
        <v>12.7</v>
      </c>
      <c r="G24" s="29">
        <v>15.7</v>
      </c>
      <c r="H24" s="29">
        <v>20</v>
      </c>
      <c r="I24" s="29">
        <v>9.6999999999999993</v>
      </c>
      <c r="J24" s="29">
        <v>13.85</v>
      </c>
      <c r="K24" s="29">
        <f t="shared" si="18"/>
        <v>1.1500000000000004</v>
      </c>
      <c r="L24" s="29">
        <f t="shared" si="19"/>
        <v>1150.0000000000005</v>
      </c>
      <c r="M24" s="29" t="s">
        <v>120</v>
      </c>
    </row>
    <row r="25" spans="1:13" s="32" customFormat="1" ht="15.75">
      <c r="A25" s="28">
        <v>45131</v>
      </c>
      <c r="B25" s="29" t="s">
        <v>198</v>
      </c>
      <c r="C25" s="29" t="s">
        <v>376</v>
      </c>
      <c r="D25" s="29" t="s">
        <v>21</v>
      </c>
      <c r="E25" s="29">
        <v>400</v>
      </c>
      <c r="F25" s="29">
        <v>20</v>
      </c>
      <c r="G25" s="29">
        <v>28</v>
      </c>
      <c r="H25" s="29">
        <v>50</v>
      </c>
      <c r="I25" s="29">
        <v>12</v>
      </c>
      <c r="J25" s="29">
        <v>28</v>
      </c>
      <c r="K25" s="29">
        <f t="shared" ref="K25" si="20">J25-F25</f>
        <v>8</v>
      </c>
      <c r="L25" s="29">
        <f t="shared" ref="L25" si="21">K25*E25</f>
        <v>3200</v>
      </c>
      <c r="M25" s="29" t="s">
        <v>120</v>
      </c>
    </row>
    <row r="26" spans="1:13" s="32" customFormat="1" ht="15.75">
      <c r="A26" s="28">
        <v>45132</v>
      </c>
      <c r="B26" s="29" t="s">
        <v>379</v>
      </c>
      <c r="C26" s="29" t="s">
        <v>213</v>
      </c>
      <c r="D26" s="29" t="s">
        <v>21</v>
      </c>
      <c r="E26" s="29">
        <v>300</v>
      </c>
      <c r="F26" s="29">
        <v>24</v>
      </c>
      <c r="G26" s="29">
        <v>34</v>
      </c>
      <c r="H26" s="29">
        <v>50</v>
      </c>
      <c r="I26" s="29">
        <v>14</v>
      </c>
      <c r="J26" s="29">
        <v>14</v>
      </c>
      <c r="K26" s="31">
        <f t="shared" ref="K26:K27" si="22">J26-F26</f>
        <v>-10</v>
      </c>
      <c r="L26" s="31">
        <f t="shared" ref="L26:L27" si="23">K26*E26</f>
        <v>-3000</v>
      </c>
      <c r="M26" s="31" t="s">
        <v>303</v>
      </c>
    </row>
    <row r="27" spans="1:13" s="32" customFormat="1" ht="15.75">
      <c r="A27" s="28">
        <v>45132</v>
      </c>
      <c r="B27" s="29" t="s">
        <v>248</v>
      </c>
      <c r="C27" s="29" t="s">
        <v>289</v>
      </c>
      <c r="D27" s="29" t="s">
        <v>21</v>
      </c>
      <c r="E27" s="29">
        <v>1600</v>
      </c>
      <c r="F27" s="29">
        <v>9.15</v>
      </c>
      <c r="G27" s="29">
        <v>11.3</v>
      </c>
      <c r="H27" s="29">
        <v>16</v>
      </c>
      <c r="I27" s="29">
        <v>7.15</v>
      </c>
      <c r="J27" s="29">
        <v>11.3</v>
      </c>
      <c r="K27" s="29">
        <f t="shared" si="22"/>
        <v>2.1500000000000004</v>
      </c>
      <c r="L27" s="29">
        <f t="shared" si="23"/>
        <v>3440.0000000000005</v>
      </c>
      <c r="M27" s="29" t="s">
        <v>120</v>
      </c>
    </row>
    <row r="28" spans="1:13" s="32" customFormat="1" ht="15.75">
      <c r="A28" s="28">
        <v>45134</v>
      </c>
      <c r="B28" s="29" t="s">
        <v>153</v>
      </c>
      <c r="C28" s="29" t="s">
        <v>380</v>
      </c>
      <c r="D28" s="29" t="s">
        <v>21</v>
      </c>
      <c r="E28" s="29">
        <v>100</v>
      </c>
      <c r="F28" s="29">
        <v>205</v>
      </c>
      <c r="G28" s="29">
        <v>240</v>
      </c>
      <c r="H28" s="29">
        <v>350</v>
      </c>
      <c r="I28" s="29">
        <v>190</v>
      </c>
      <c r="J28" s="29">
        <v>165</v>
      </c>
      <c r="K28" s="31">
        <f t="shared" ref="K28:K29" si="24">J28-F28</f>
        <v>-40</v>
      </c>
      <c r="L28" s="31">
        <f t="shared" ref="L28:L29" si="25">K28*E28</f>
        <v>-4000</v>
      </c>
      <c r="M28" s="31" t="s">
        <v>303</v>
      </c>
    </row>
    <row r="29" spans="1:13" s="32" customFormat="1" ht="15.75">
      <c r="A29" s="28">
        <v>45134</v>
      </c>
      <c r="B29" s="29" t="s">
        <v>381</v>
      </c>
      <c r="C29" s="29" t="s">
        <v>62</v>
      </c>
      <c r="D29" s="29" t="s">
        <v>21</v>
      </c>
      <c r="E29" s="29">
        <v>1000</v>
      </c>
      <c r="F29" s="29">
        <v>11.5</v>
      </c>
      <c r="G29" s="29">
        <v>14.5</v>
      </c>
      <c r="H29" s="29">
        <v>18</v>
      </c>
      <c r="I29" s="29">
        <v>8.5</v>
      </c>
      <c r="J29" s="29">
        <v>12.15</v>
      </c>
      <c r="K29" s="29">
        <f t="shared" si="24"/>
        <v>0.65000000000000036</v>
      </c>
      <c r="L29" s="29">
        <f t="shared" si="25"/>
        <v>650.00000000000034</v>
      </c>
      <c r="M29" s="29" t="s">
        <v>120</v>
      </c>
    </row>
    <row r="30" spans="1:13" s="32" customFormat="1" ht="15.75">
      <c r="A30" s="28">
        <v>45135</v>
      </c>
      <c r="B30" s="29" t="s">
        <v>25</v>
      </c>
      <c r="C30" s="29" t="s">
        <v>74</v>
      </c>
      <c r="D30" s="29" t="s">
        <v>21</v>
      </c>
      <c r="E30" s="29">
        <v>275</v>
      </c>
      <c r="F30" s="29">
        <v>57</v>
      </c>
      <c r="G30" s="29">
        <v>67</v>
      </c>
      <c r="H30" s="29">
        <v>100</v>
      </c>
      <c r="I30" s="29">
        <v>47</v>
      </c>
      <c r="J30" s="29">
        <v>64.5</v>
      </c>
      <c r="K30" s="29">
        <f t="shared" ref="K30" si="26">J30-F30</f>
        <v>7.5</v>
      </c>
      <c r="L30" s="29">
        <f t="shared" ref="L30" si="27">K30*E30</f>
        <v>2062.5</v>
      </c>
      <c r="M30" s="29" t="s">
        <v>120</v>
      </c>
    </row>
    <row r="31" spans="1:13" s="32" customFormat="1" ht="15.75">
      <c r="A31" s="28">
        <v>45138</v>
      </c>
      <c r="B31" s="29" t="s">
        <v>382</v>
      </c>
      <c r="C31" s="29" t="s">
        <v>272</v>
      </c>
      <c r="D31" s="29" t="s">
        <v>21</v>
      </c>
      <c r="E31" s="29">
        <v>700</v>
      </c>
      <c r="F31" s="29">
        <v>31</v>
      </c>
      <c r="G31" s="29">
        <v>35.5</v>
      </c>
      <c r="H31" s="29">
        <v>50</v>
      </c>
      <c r="I31" s="29">
        <v>27</v>
      </c>
      <c r="J31" s="29">
        <v>33</v>
      </c>
      <c r="K31" s="29">
        <f t="shared" ref="K31" si="28">J31-F31</f>
        <v>2</v>
      </c>
      <c r="L31" s="29">
        <f t="shared" ref="L31" si="29">K31*E31</f>
        <v>1400</v>
      </c>
      <c r="M31" s="29" t="s">
        <v>120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A18" sqref="A18:XFD18"/>
    </sheetView>
  </sheetViews>
  <sheetFormatPr defaultRowHeight="15"/>
  <cols>
    <col min="1" max="1" width="13.140625" customWidth="1"/>
    <col min="2" max="2" width="14.5703125" customWidth="1"/>
    <col min="3" max="3" width="10.85546875" customWidth="1"/>
    <col min="12" max="12" width="10.28515625" customWidth="1"/>
    <col min="13" max="13" width="13.140625" customWidth="1"/>
    <col min="16" max="16" width="12.42578125" bestFit="1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20</v>
      </c>
      <c r="J2" s="14">
        <v>15</v>
      </c>
      <c r="K2" s="15">
        <v>5</v>
      </c>
      <c r="L2" s="14">
        <v>0</v>
      </c>
      <c r="M2" s="16">
        <f>J2/(J2+K2)</f>
        <v>0.75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SUM(L367:L668)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>
        <v>45078</v>
      </c>
      <c r="B7" s="29" t="s">
        <v>37</v>
      </c>
      <c r="C7" s="29" t="s">
        <v>252</v>
      </c>
      <c r="D7" s="29" t="s">
        <v>21</v>
      </c>
      <c r="E7" s="29">
        <v>1800</v>
      </c>
      <c r="F7" s="29">
        <v>6.8</v>
      </c>
      <c r="G7" s="29">
        <v>8.8000000000000007</v>
      </c>
      <c r="H7" s="29">
        <v>12</v>
      </c>
      <c r="I7" s="29">
        <v>4.8</v>
      </c>
      <c r="J7" s="29">
        <v>4.8</v>
      </c>
      <c r="K7" s="31">
        <f t="shared" ref="K7" si="0">J7-F7</f>
        <v>-2</v>
      </c>
      <c r="L7" s="31">
        <f t="shared" ref="L7" si="1">K7*E7</f>
        <v>-3600</v>
      </c>
      <c r="M7" s="31" t="s">
        <v>303</v>
      </c>
    </row>
    <row r="8" spans="1:14" s="32" customFormat="1" ht="15.75">
      <c r="A8" s="28">
        <v>45079</v>
      </c>
      <c r="B8" s="29" t="s">
        <v>194</v>
      </c>
      <c r="C8" s="29" t="s">
        <v>332</v>
      </c>
      <c r="D8" s="29" t="s">
        <v>21</v>
      </c>
      <c r="E8" s="29">
        <v>125</v>
      </c>
      <c r="F8" s="29">
        <v>125</v>
      </c>
      <c r="G8" s="29">
        <v>150</v>
      </c>
      <c r="H8" s="29">
        <v>180</v>
      </c>
      <c r="I8" s="29">
        <v>100</v>
      </c>
      <c r="J8" s="29">
        <v>180</v>
      </c>
      <c r="K8" s="29">
        <f t="shared" ref="K8" si="2">J8-F8</f>
        <v>55</v>
      </c>
      <c r="L8" s="29">
        <f t="shared" ref="L8" si="3">K8*E8</f>
        <v>6875</v>
      </c>
      <c r="M8" s="29" t="s">
        <v>120</v>
      </c>
    </row>
    <row r="9" spans="1:14" s="32" customFormat="1" ht="15.75">
      <c r="A9" s="28">
        <v>45082</v>
      </c>
      <c r="B9" s="29" t="s">
        <v>341</v>
      </c>
      <c r="C9" s="29" t="s">
        <v>186</v>
      </c>
      <c r="D9" s="29" t="s">
        <v>21</v>
      </c>
      <c r="E9" s="29">
        <v>1000</v>
      </c>
      <c r="F9" s="29">
        <v>15.8</v>
      </c>
      <c r="G9" s="29">
        <v>19</v>
      </c>
      <c r="H9" s="29">
        <v>25</v>
      </c>
      <c r="I9" s="29">
        <v>12</v>
      </c>
      <c r="J9" s="29">
        <v>19</v>
      </c>
      <c r="K9" s="29">
        <f t="shared" ref="K9" si="4">J9-F9</f>
        <v>3.1999999999999993</v>
      </c>
      <c r="L9" s="29">
        <f t="shared" ref="L9" si="5">K9*E9</f>
        <v>3199.9999999999991</v>
      </c>
      <c r="M9" s="29" t="s">
        <v>120</v>
      </c>
    </row>
    <row r="10" spans="1:14" s="32" customFormat="1" ht="15.75">
      <c r="A10" s="28">
        <v>45083</v>
      </c>
      <c r="B10" s="29" t="s">
        <v>260</v>
      </c>
      <c r="C10" s="29" t="s">
        <v>272</v>
      </c>
      <c r="D10" s="29" t="s">
        <v>21</v>
      </c>
      <c r="E10" s="29">
        <v>500</v>
      </c>
      <c r="F10" s="29">
        <v>27</v>
      </c>
      <c r="G10" s="29">
        <v>32</v>
      </c>
      <c r="H10" s="29">
        <v>42</v>
      </c>
      <c r="I10" s="29">
        <v>22</v>
      </c>
      <c r="J10" s="29">
        <v>31</v>
      </c>
      <c r="K10" s="29">
        <f t="shared" ref="K10" si="6">J10-F10</f>
        <v>4</v>
      </c>
      <c r="L10" s="29">
        <f t="shared" ref="L10" si="7">K10*E10</f>
        <v>2000</v>
      </c>
      <c r="M10" s="29" t="s">
        <v>120</v>
      </c>
    </row>
    <row r="11" spans="1:14" s="32" customFormat="1" ht="15.75">
      <c r="A11" s="28">
        <v>45084</v>
      </c>
      <c r="B11" s="29" t="s">
        <v>70</v>
      </c>
      <c r="C11" s="29" t="s">
        <v>342</v>
      </c>
      <c r="D11" s="29" t="s">
        <v>21</v>
      </c>
      <c r="E11" s="29">
        <v>125</v>
      </c>
      <c r="F11" s="29">
        <v>104</v>
      </c>
      <c r="G11" s="29">
        <v>124</v>
      </c>
      <c r="H11" s="29">
        <v>160</v>
      </c>
      <c r="I11" s="29">
        <v>84</v>
      </c>
      <c r="J11" s="29">
        <v>107</v>
      </c>
      <c r="K11" s="29">
        <f t="shared" ref="K11" si="8">J11-F11</f>
        <v>3</v>
      </c>
      <c r="L11" s="29">
        <f t="shared" ref="L11" si="9">K11*E11</f>
        <v>375</v>
      </c>
      <c r="M11" s="29" t="s">
        <v>120</v>
      </c>
    </row>
    <row r="12" spans="1:14" s="32" customFormat="1" ht="15.75">
      <c r="A12" s="28">
        <v>45085</v>
      </c>
      <c r="B12" s="29" t="s">
        <v>208</v>
      </c>
      <c r="C12" s="29" t="s">
        <v>313</v>
      </c>
      <c r="D12" s="29" t="s">
        <v>21</v>
      </c>
      <c r="E12" s="29">
        <v>1700</v>
      </c>
      <c r="F12" s="29">
        <v>11.6</v>
      </c>
      <c r="G12" s="29">
        <v>13.6</v>
      </c>
      <c r="H12" s="29">
        <v>20</v>
      </c>
      <c r="I12" s="29">
        <v>8.6</v>
      </c>
      <c r="J12" s="29">
        <v>15</v>
      </c>
      <c r="K12" s="29">
        <f t="shared" ref="K12:K13" si="10">J12-F12</f>
        <v>3.4000000000000004</v>
      </c>
      <c r="L12" s="29">
        <f t="shared" ref="L12:L13" si="11">K12*E12</f>
        <v>5780.0000000000009</v>
      </c>
      <c r="M12" s="29" t="s">
        <v>120</v>
      </c>
    </row>
    <row r="13" spans="1:14" s="32" customFormat="1" ht="15.75">
      <c r="A13" s="28">
        <v>45086</v>
      </c>
      <c r="B13" s="29" t="s">
        <v>47</v>
      </c>
      <c r="C13" s="29" t="s">
        <v>282</v>
      </c>
      <c r="D13" s="29" t="s">
        <v>21</v>
      </c>
      <c r="E13" s="29">
        <v>407</v>
      </c>
      <c r="F13" s="29">
        <v>29</v>
      </c>
      <c r="G13" s="29">
        <v>37.5</v>
      </c>
      <c r="H13" s="29">
        <v>50</v>
      </c>
      <c r="I13" s="29">
        <v>23</v>
      </c>
      <c r="J13" s="29">
        <v>23</v>
      </c>
      <c r="K13" s="31">
        <f t="shared" si="10"/>
        <v>-6</v>
      </c>
      <c r="L13" s="31">
        <f t="shared" si="11"/>
        <v>-2442</v>
      </c>
      <c r="M13" s="31" t="s">
        <v>303</v>
      </c>
    </row>
    <row r="14" spans="1:14" s="32" customFormat="1" ht="15.75">
      <c r="A14" s="28">
        <v>45089</v>
      </c>
      <c r="B14" s="29" t="s">
        <v>343</v>
      </c>
      <c r="C14" s="29" t="s">
        <v>320</v>
      </c>
      <c r="D14" s="29" t="s">
        <v>21</v>
      </c>
      <c r="E14" s="29">
        <v>150</v>
      </c>
      <c r="F14" s="29">
        <v>130</v>
      </c>
      <c r="G14" s="29">
        <v>150</v>
      </c>
      <c r="H14" s="29">
        <v>180</v>
      </c>
      <c r="I14" s="29">
        <v>110</v>
      </c>
      <c r="J14" s="29">
        <v>142</v>
      </c>
      <c r="K14" s="29">
        <f t="shared" ref="K14" si="12">J14-F14</f>
        <v>12</v>
      </c>
      <c r="L14" s="29">
        <f t="shared" ref="L14" si="13">K14*E14</f>
        <v>1800</v>
      </c>
      <c r="M14" s="29" t="s">
        <v>120</v>
      </c>
    </row>
    <row r="15" spans="1:14" s="32" customFormat="1" ht="15.75">
      <c r="A15" s="28">
        <v>45090</v>
      </c>
      <c r="B15" s="29" t="s">
        <v>343</v>
      </c>
      <c r="C15" s="29" t="s">
        <v>320</v>
      </c>
      <c r="D15" s="29" t="s">
        <v>21</v>
      </c>
      <c r="E15" s="29">
        <v>150</v>
      </c>
      <c r="F15" s="29">
        <v>140</v>
      </c>
      <c r="G15" s="29">
        <v>160</v>
      </c>
      <c r="H15" s="29">
        <v>190</v>
      </c>
      <c r="I15" s="29">
        <v>120</v>
      </c>
      <c r="J15" s="29">
        <v>165</v>
      </c>
      <c r="K15" s="29">
        <f t="shared" ref="K15" si="14">J15-F15</f>
        <v>25</v>
      </c>
      <c r="L15" s="29">
        <f t="shared" ref="L15" si="15">K15*E15</f>
        <v>3750</v>
      </c>
      <c r="M15" s="29" t="s">
        <v>120</v>
      </c>
    </row>
    <row r="16" spans="1:14" s="32" customFormat="1" ht="15.75">
      <c r="A16" s="28">
        <v>45091</v>
      </c>
      <c r="B16" s="29" t="s">
        <v>235</v>
      </c>
      <c r="C16" s="29" t="s">
        <v>212</v>
      </c>
      <c r="D16" s="29" t="s">
        <v>21</v>
      </c>
      <c r="E16" s="29">
        <v>1500</v>
      </c>
      <c r="F16" s="29">
        <v>10.199999999999999</v>
      </c>
      <c r="G16" s="29">
        <v>12.6</v>
      </c>
      <c r="H16" s="29">
        <v>16</v>
      </c>
      <c r="I16" s="29">
        <v>8.6</v>
      </c>
      <c r="J16" s="29">
        <v>10.7</v>
      </c>
      <c r="K16" s="29">
        <f t="shared" ref="K16" si="16">J16-F16</f>
        <v>0.5</v>
      </c>
      <c r="L16" s="29">
        <f t="shared" ref="L16" si="17">K16*E16</f>
        <v>750</v>
      </c>
      <c r="M16" s="29" t="s">
        <v>120</v>
      </c>
    </row>
    <row r="17" spans="1:16" s="32" customFormat="1" ht="15.75">
      <c r="A17" s="28">
        <v>45092</v>
      </c>
      <c r="B17" s="29" t="s">
        <v>344</v>
      </c>
      <c r="C17" s="29" t="s">
        <v>291</v>
      </c>
      <c r="D17" s="29" t="s">
        <v>21</v>
      </c>
      <c r="E17" s="29">
        <v>300</v>
      </c>
      <c r="F17" s="29">
        <v>41</v>
      </c>
      <c r="G17" s="29">
        <v>51</v>
      </c>
      <c r="H17" s="29">
        <v>70</v>
      </c>
      <c r="I17" s="29">
        <v>31</v>
      </c>
      <c r="J17" s="29">
        <v>31</v>
      </c>
      <c r="K17" s="31">
        <f t="shared" ref="K17:K19" si="18">J17-F17</f>
        <v>-10</v>
      </c>
      <c r="L17" s="31">
        <f t="shared" ref="L17:L19" si="19">K17*E17</f>
        <v>-3000</v>
      </c>
      <c r="M17" s="31" t="s">
        <v>303</v>
      </c>
    </row>
    <row r="18" spans="1:16" s="32" customFormat="1" ht="15.75">
      <c r="A18" s="28">
        <v>45093</v>
      </c>
      <c r="B18" s="29" t="s">
        <v>30</v>
      </c>
      <c r="C18" s="29" t="s">
        <v>345</v>
      </c>
      <c r="D18" s="29" t="s">
        <v>21</v>
      </c>
      <c r="E18" s="29">
        <v>400</v>
      </c>
      <c r="F18" s="29">
        <v>30</v>
      </c>
      <c r="G18" s="29">
        <v>37</v>
      </c>
      <c r="H18" s="29">
        <v>50</v>
      </c>
      <c r="I18" s="29">
        <v>23</v>
      </c>
      <c r="J18" s="29">
        <v>36</v>
      </c>
      <c r="K18" s="29">
        <f t="shared" si="18"/>
        <v>6</v>
      </c>
      <c r="L18" s="29">
        <f t="shared" si="19"/>
        <v>2400</v>
      </c>
      <c r="M18" s="29" t="s">
        <v>120</v>
      </c>
    </row>
    <row r="19" spans="1:16" s="32" customFormat="1" ht="15.75">
      <c r="A19" s="28">
        <v>45096</v>
      </c>
      <c r="B19" s="29" t="s">
        <v>260</v>
      </c>
      <c r="C19" s="29" t="s">
        <v>346</v>
      </c>
      <c r="D19" s="29" t="s">
        <v>21</v>
      </c>
      <c r="E19" s="29">
        <v>500</v>
      </c>
      <c r="F19" s="29">
        <v>41</v>
      </c>
      <c r="G19" s="29">
        <v>51</v>
      </c>
      <c r="H19" s="29">
        <v>62</v>
      </c>
      <c r="I19" s="29">
        <v>34.5</v>
      </c>
      <c r="J19" s="29">
        <v>43.6</v>
      </c>
      <c r="K19" s="29">
        <f t="shared" si="18"/>
        <v>2.6000000000000014</v>
      </c>
      <c r="L19" s="29">
        <f t="shared" si="19"/>
        <v>1300.0000000000007</v>
      </c>
      <c r="M19" s="29" t="s">
        <v>120</v>
      </c>
    </row>
    <row r="20" spans="1:16" s="32" customFormat="1" ht="15.75">
      <c r="A20" s="28">
        <v>45097</v>
      </c>
      <c r="B20" s="29" t="s">
        <v>347</v>
      </c>
      <c r="C20" s="29" t="s">
        <v>186</v>
      </c>
      <c r="D20" s="29" t="s">
        <v>21</v>
      </c>
      <c r="E20" s="29">
        <v>1350</v>
      </c>
      <c r="F20" s="29">
        <v>8.1</v>
      </c>
      <c r="G20" s="29">
        <v>10.5</v>
      </c>
      <c r="H20" s="29">
        <v>15</v>
      </c>
      <c r="I20" s="29">
        <v>6</v>
      </c>
      <c r="J20" s="29">
        <v>13</v>
      </c>
      <c r="K20" s="29">
        <f t="shared" ref="K20" si="20">J20-F20</f>
        <v>4.9000000000000004</v>
      </c>
      <c r="L20" s="29">
        <f t="shared" ref="L20" si="21">K20*E20</f>
        <v>6615.0000000000009</v>
      </c>
      <c r="M20" s="29" t="s">
        <v>120</v>
      </c>
      <c r="P20" s="32">
        <v>9111913313</v>
      </c>
    </row>
    <row r="21" spans="1:16" s="32" customFormat="1" ht="15.75">
      <c r="A21" s="28">
        <v>45098</v>
      </c>
      <c r="B21" s="29" t="s">
        <v>219</v>
      </c>
      <c r="C21" s="29" t="s">
        <v>348</v>
      </c>
      <c r="D21" s="29" t="s">
        <v>21</v>
      </c>
      <c r="E21" s="29">
        <v>875</v>
      </c>
      <c r="F21" s="29">
        <v>11.85</v>
      </c>
      <c r="G21" s="29">
        <v>15.5</v>
      </c>
      <c r="H21" s="29">
        <v>20</v>
      </c>
      <c r="I21" s="29">
        <v>9</v>
      </c>
      <c r="J21" s="29">
        <v>9</v>
      </c>
      <c r="K21" s="31">
        <f t="shared" ref="K21" si="22">J21-F21</f>
        <v>-2.8499999999999996</v>
      </c>
      <c r="L21" s="31">
        <f t="shared" ref="L21" si="23">K21*E21</f>
        <v>-2493.7499999999995</v>
      </c>
      <c r="M21" s="31" t="s">
        <v>303</v>
      </c>
    </row>
    <row r="22" spans="1:16" s="32" customFormat="1" ht="15.75">
      <c r="A22" s="28">
        <v>45099</v>
      </c>
      <c r="B22" s="29" t="s">
        <v>349</v>
      </c>
      <c r="C22" s="29" t="s">
        <v>350</v>
      </c>
      <c r="D22" s="29" t="s">
        <v>21</v>
      </c>
      <c r="E22" s="29">
        <v>300</v>
      </c>
      <c r="F22" s="29">
        <v>27.1</v>
      </c>
      <c r="G22" s="29">
        <v>38</v>
      </c>
      <c r="H22" s="29">
        <v>55</v>
      </c>
      <c r="I22" s="29">
        <v>17</v>
      </c>
      <c r="J22" s="29">
        <v>17</v>
      </c>
      <c r="K22" s="31">
        <f t="shared" ref="K22:K24" si="24">J22-F22</f>
        <v>-10.100000000000001</v>
      </c>
      <c r="L22" s="31">
        <f t="shared" ref="L22:L24" si="25">K22*E22</f>
        <v>-3030.0000000000005</v>
      </c>
      <c r="M22" s="31" t="s">
        <v>303</v>
      </c>
    </row>
    <row r="23" spans="1:16" s="32" customFormat="1" ht="15.75">
      <c r="A23" s="28">
        <v>45103</v>
      </c>
      <c r="B23" s="29" t="s">
        <v>343</v>
      </c>
      <c r="C23" s="29" t="s">
        <v>351</v>
      </c>
      <c r="D23" s="29" t="s">
        <v>21</v>
      </c>
      <c r="E23" s="29">
        <v>150</v>
      </c>
      <c r="F23" s="29">
        <v>70</v>
      </c>
      <c r="G23" s="29">
        <v>95</v>
      </c>
      <c r="H23" s="29">
        <v>120</v>
      </c>
      <c r="I23" s="29">
        <v>141</v>
      </c>
      <c r="J23" s="29">
        <v>115</v>
      </c>
      <c r="K23" s="29">
        <f t="shared" si="24"/>
        <v>45</v>
      </c>
      <c r="L23" s="29">
        <f t="shared" si="25"/>
        <v>6750</v>
      </c>
      <c r="M23" s="29" t="s">
        <v>120</v>
      </c>
    </row>
    <row r="24" spans="1:16" s="32" customFormat="1" ht="15.75">
      <c r="A24" s="28">
        <v>45104</v>
      </c>
      <c r="B24" s="29" t="s">
        <v>248</v>
      </c>
      <c r="C24" s="29" t="s">
        <v>352</v>
      </c>
      <c r="D24" s="29" t="s">
        <v>21</v>
      </c>
      <c r="E24" s="29">
        <v>1600</v>
      </c>
      <c r="F24" s="29">
        <v>5.85</v>
      </c>
      <c r="G24" s="29">
        <v>7.85</v>
      </c>
      <c r="H24" s="29">
        <v>12</v>
      </c>
      <c r="I24" s="29">
        <v>3.85</v>
      </c>
      <c r="J24" s="29">
        <v>10</v>
      </c>
      <c r="K24" s="29">
        <f t="shared" si="24"/>
        <v>4.1500000000000004</v>
      </c>
      <c r="L24" s="29">
        <f t="shared" si="25"/>
        <v>6640.0000000000009</v>
      </c>
      <c r="M24" s="29" t="s">
        <v>120</v>
      </c>
    </row>
    <row r="25" spans="1:16" s="32" customFormat="1" ht="15.75">
      <c r="A25" s="28">
        <v>45105</v>
      </c>
      <c r="B25" s="29" t="s">
        <v>260</v>
      </c>
      <c r="C25" s="29" t="s">
        <v>353</v>
      </c>
      <c r="D25" s="29" t="s">
        <v>21</v>
      </c>
      <c r="E25" s="29">
        <v>500</v>
      </c>
      <c r="F25" s="29">
        <v>51</v>
      </c>
      <c r="G25" s="29">
        <v>56</v>
      </c>
      <c r="H25" s="29">
        <v>70</v>
      </c>
      <c r="I25" s="29">
        <v>45</v>
      </c>
      <c r="J25" s="29">
        <v>56</v>
      </c>
      <c r="K25" s="29">
        <f t="shared" ref="K25:K26" si="26">J25-F25</f>
        <v>5</v>
      </c>
      <c r="L25" s="29">
        <f t="shared" ref="L25:L26" si="27">K25*E25</f>
        <v>2500</v>
      </c>
      <c r="M25" s="29" t="s">
        <v>120</v>
      </c>
    </row>
    <row r="26" spans="1:16" s="32" customFormat="1" ht="15.75">
      <c r="A26" s="28">
        <v>45107</v>
      </c>
      <c r="B26" s="29" t="s">
        <v>45</v>
      </c>
      <c r="C26" s="29" t="s">
        <v>354</v>
      </c>
      <c r="D26" s="29" t="s">
        <v>21</v>
      </c>
      <c r="E26" s="29">
        <v>600</v>
      </c>
      <c r="F26" s="29">
        <v>17</v>
      </c>
      <c r="G26" s="29">
        <v>23</v>
      </c>
      <c r="H26" s="29">
        <v>32</v>
      </c>
      <c r="I26" s="29">
        <v>11</v>
      </c>
      <c r="J26" s="29">
        <v>19.5</v>
      </c>
      <c r="K26" s="29">
        <f t="shared" si="26"/>
        <v>2.5</v>
      </c>
      <c r="L26" s="29">
        <f t="shared" si="27"/>
        <v>1500</v>
      </c>
      <c r="M26" s="29" t="s">
        <v>120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K2" sqref="K2"/>
    </sheetView>
  </sheetViews>
  <sheetFormatPr defaultRowHeight="15"/>
  <cols>
    <col min="1" max="1" width="13.28515625" customWidth="1"/>
    <col min="2" max="2" width="17.7109375" customWidth="1"/>
    <col min="3" max="3" width="11.5703125" customWidth="1"/>
    <col min="11" max="11" width="12.5703125" customWidth="1"/>
    <col min="12" max="12" width="14" customWidth="1"/>
    <col min="13" max="13" width="15.28515625" customWidth="1"/>
    <col min="15" max="15" width="23.28515625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21</v>
      </c>
      <c r="J2" s="14">
        <v>15</v>
      </c>
      <c r="K2" s="15">
        <v>6</v>
      </c>
      <c r="L2" s="14">
        <v>0</v>
      </c>
      <c r="M2" s="16">
        <f>J2/(J2+K2)</f>
        <v>0.7142857142857143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SUM(L347:L648)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>
        <v>45048</v>
      </c>
      <c r="B7" s="29" t="s">
        <v>147</v>
      </c>
      <c r="C7" s="29" t="s">
        <v>222</v>
      </c>
      <c r="D7" s="29" t="s">
        <v>21</v>
      </c>
      <c r="E7" s="29">
        <v>1800</v>
      </c>
      <c r="F7" s="29">
        <v>6.8</v>
      </c>
      <c r="G7" s="29">
        <v>8.8000000000000007</v>
      </c>
      <c r="H7" s="29">
        <v>12</v>
      </c>
      <c r="I7" s="29">
        <v>4.8</v>
      </c>
      <c r="J7" s="29">
        <v>4.8</v>
      </c>
      <c r="K7" s="31">
        <f t="shared" ref="K7" si="0">J7-F7</f>
        <v>-2</v>
      </c>
      <c r="L7" s="31">
        <f t="shared" ref="L7" si="1">K7*E7</f>
        <v>-3600</v>
      </c>
      <c r="M7" s="31" t="s">
        <v>303</v>
      </c>
    </row>
    <row r="8" spans="1:14" s="32" customFormat="1" ht="15.75">
      <c r="A8" s="28">
        <v>45049</v>
      </c>
      <c r="B8" s="29" t="s">
        <v>237</v>
      </c>
      <c r="C8" s="29" t="s">
        <v>96</v>
      </c>
      <c r="D8" s="29" t="s">
        <v>21</v>
      </c>
      <c r="E8" s="29">
        <v>750</v>
      </c>
      <c r="F8" s="29">
        <v>23.5</v>
      </c>
      <c r="G8" s="29">
        <v>27.5</v>
      </c>
      <c r="H8" s="29">
        <v>35</v>
      </c>
      <c r="I8" s="29">
        <v>19.5</v>
      </c>
      <c r="J8" s="29">
        <v>23.7</v>
      </c>
      <c r="K8" s="29">
        <f t="shared" ref="K8:K9" si="2">J8-F8</f>
        <v>0.19999999999999929</v>
      </c>
      <c r="L8" s="29">
        <f t="shared" ref="L8:L9" si="3">K8*E8</f>
        <v>149.99999999999946</v>
      </c>
      <c r="M8" s="29" t="s">
        <v>321</v>
      </c>
    </row>
    <row r="9" spans="1:14" s="32" customFormat="1" ht="15.75">
      <c r="A9" s="28">
        <v>45051</v>
      </c>
      <c r="B9" s="29" t="s">
        <v>322</v>
      </c>
      <c r="C9" s="29" t="s">
        <v>323</v>
      </c>
      <c r="D9" s="29" t="s">
        <v>21</v>
      </c>
      <c r="E9" s="29">
        <v>650</v>
      </c>
      <c r="F9" s="29">
        <v>22.5</v>
      </c>
      <c r="G9" s="29">
        <v>26.5</v>
      </c>
      <c r="H9" s="29">
        <v>35</v>
      </c>
      <c r="I9" s="29">
        <v>18</v>
      </c>
      <c r="J9" s="29">
        <v>18</v>
      </c>
      <c r="K9" s="31">
        <f t="shared" si="2"/>
        <v>-4.5</v>
      </c>
      <c r="L9" s="31">
        <f t="shared" si="3"/>
        <v>-2925</v>
      </c>
      <c r="M9" s="31" t="s">
        <v>303</v>
      </c>
    </row>
    <row r="10" spans="1:14" s="32" customFormat="1" ht="15.75">
      <c r="A10" s="28">
        <v>45054</v>
      </c>
      <c r="B10" s="29" t="s">
        <v>110</v>
      </c>
      <c r="C10" s="29" t="s">
        <v>132</v>
      </c>
      <c r="D10" s="29" t="s">
        <v>21</v>
      </c>
      <c r="E10" s="29">
        <v>700</v>
      </c>
      <c r="F10" s="29">
        <v>33</v>
      </c>
      <c r="G10" s="29">
        <v>38</v>
      </c>
      <c r="H10" s="29">
        <v>46</v>
      </c>
      <c r="I10" s="29">
        <v>29</v>
      </c>
      <c r="J10" s="29">
        <v>29</v>
      </c>
      <c r="K10" s="31">
        <v>4</v>
      </c>
      <c r="L10" s="31">
        <f t="shared" ref="L10:L11" si="4">K10*E10</f>
        <v>2800</v>
      </c>
      <c r="M10" s="31" t="s">
        <v>303</v>
      </c>
    </row>
    <row r="11" spans="1:14" s="32" customFormat="1" ht="15.75">
      <c r="A11" s="28">
        <v>45055</v>
      </c>
      <c r="B11" s="29" t="s">
        <v>287</v>
      </c>
      <c r="C11" s="29" t="s">
        <v>324</v>
      </c>
      <c r="D11" s="29" t="s">
        <v>21</v>
      </c>
      <c r="E11" s="29">
        <v>3000</v>
      </c>
      <c r="F11" s="29">
        <v>3.6</v>
      </c>
      <c r="G11" s="29">
        <v>4.7</v>
      </c>
      <c r="H11" s="29">
        <v>6.7</v>
      </c>
      <c r="I11" s="29">
        <v>2.7</v>
      </c>
      <c r="J11" s="29">
        <v>3.8</v>
      </c>
      <c r="K11" s="29">
        <f t="shared" ref="K11" si="5">J11-F11</f>
        <v>0.19999999999999973</v>
      </c>
      <c r="L11" s="29">
        <f t="shared" si="4"/>
        <v>599.9999999999992</v>
      </c>
      <c r="M11" s="29" t="s">
        <v>120</v>
      </c>
    </row>
    <row r="12" spans="1:14" s="32" customFormat="1" ht="15.75">
      <c r="A12" s="28">
        <v>45056</v>
      </c>
      <c r="B12" s="29" t="s">
        <v>183</v>
      </c>
      <c r="C12" s="29" t="s">
        <v>325</v>
      </c>
      <c r="D12" s="29" t="s">
        <v>21</v>
      </c>
      <c r="E12" s="29">
        <v>500</v>
      </c>
      <c r="F12" s="29">
        <v>27.2</v>
      </c>
      <c r="G12" s="29">
        <v>33</v>
      </c>
      <c r="H12" s="29">
        <v>50</v>
      </c>
      <c r="I12" s="29">
        <v>20</v>
      </c>
      <c r="J12" s="29">
        <v>25</v>
      </c>
      <c r="K12" s="31">
        <f t="shared" ref="K12:K13" si="6">J12-F12</f>
        <v>-2.1999999999999993</v>
      </c>
      <c r="L12" s="31">
        <f t="shared" ref="L12:L13" si="7">K12*E12</f>
        <v>-1099.9999999999995</v>
      </c>
      <c r="M12" s="31" t="s">
        <v>303</v>
      </c>
    </row>
    <row r="13" spans="1:14" s="32" customFormat="1" ht="15.75">
      <c r="A13" s="28">
        <v>45057</v>
      </c>
      <c r="B13" s="29" t="s">
        <v>326</v>
      </c>
      <c r="C13" s="29" t="s">
        <v>327</v>
      </c>
      <c r="D13" s="29" t="s">
        <v>21</v>
      </c>
      <c r="E13" s="29">
        <v>250</v>
      </c>
      <c r="F13" s="29">
        <v>68</v>
      </c>
      <c r="G13" s="29">
        <v>80</v>
      </c>
      <c r="H13" s="29">
        <v>95</v>
      </c>
      <c r="I13" s="29">
        <v>50</v>
      </c>
      <c r="J13" s="29">
        <v>90</v>
      </c>
      <c r="K13" s="29">
        <f t="shared" si="6"/>
        <v>22</v>
      </c>
      <c r="L13" s="29">
        <f t="shared" si="7"/>
        <v>5500</v>
      </c>
      <c r="M13" s="29" t="s">
        <v>120</v>
      </c>
    </row>
    <row r="14" spans="1:14" s="32" customFormat="1" ht="15.75">
      <c r="A14" s="28">
        <v>45058</v>
      </c>
      <c r="B14" s="29" t="s">
        <v>328</v>
      </c>
      <c r="C14" s="29" t="s">
        <v>229</v>
      </c>
      <c r="D14" s="29" t="s">
        <v>21</v>
      </c>
      <c r="E14" s="29">
        <v>550</v>
      </c>
      <c r="F14" s="29">
        <v>29</v>
      </c>
      <c r="G14" s="29">
        <v>35</v>
      </c>
      <c r="H14" s="29">
        <v>50</v>
      </c>
      <c r="I14" s="29">
        <v>23</v>
      </c>
      <c r="J14" s="29">
        <v>23</v>
      </c>
      <c r="K14" s="31">
        <f t="shared" ref="K14:K15" si="8">J14-F14</f>
        <v>-6</v>
      </c>
      <c r="L14" s="31">
        <f t="shared" ref="L14:L15" si="9">K14*E14</f>
        <v>-3300</v>
      </c>
      <c r="M14" s="31" t="s">
        <v>303</v>
      </c>
    </row>
    <row r="15" spans="1:14" s="32" customFormat="1" ht="15.75">
      <c r="A15" s="28">
        <v>45062</v>
      </c>
      <c r="B15" s="29" t="s">
        <v>79</v>
      </c>
      <c r="C15" s="29" t="s">
        <v>160</v>
      </c>
      <c r="D15" s="29" t="s">
        <v>21</v>
      </c>
      <c r="E15" s="29">
        <v>175</v>
      </c>
      <c r="F15" s="29">
        <v>133</v>
      </c>
      <c r="G15" s="29">
        <v>163</v>
      </c>
      <c r="H15" s="29">
        <v>200</v>
      </c>
      <c r="I15" s="29">
        <v>113</v>
      </c>
      <c r="J15" s="29">
        <v>158</v>
      </c>
      <c r="K15" s="29">
        <f t="shared" si="8"/>
        <v>25</v>
      </c>
      <c r="L15" s="29">
        <f t="shared" si="9"/>
        <v>4375</v>
      </c>
      <c r="M15" s="29" t="s">
        <v>321</v>
      </c>
    </row>
    <row r="16" spans="1:14" s="32" customFormat="1" ht="15.75">
      <c r="A16" s="28">
        <v>45063</v>
      </c>
      <c r="B16" s="29" t="s">
        <v>235</v>
      </c>
      <c r="C16" s="29" t="s">
        <v>329</v>
      </c>
      <c r="D16" s="29" t="s">
        <v>21</v>
      </c>
      <c r="E16" s="29">
        <v>1500</v>
      </c>
      <c r="F16" s="29">
        <v>8.25</v>
      </c>
      <c r="G16" s="29">
        <v>10.25</v>
      </c>
      <c r="H16" s="29">
        <v>12</v>
      </c>
      <c r="I16" s="29">
        <v>6.25</v>
      </c>
      <c r="J16" s="29">
        <v>9.5</v>
      </c>
      <c r="K16" s="29">
        <f t="shared" ref="K16:K17" si="10">J16-F16</f>
        <v>1.25</v>
      </c>
      <c r="L16" s="29">
        <f t="shared" ref="L16:L17" si="11">K16*E16</f>
        <v>1875</v>
      </c>
      <c r="M16" s="29" t="s">
        <v>321</v>
      </c>
    </row>
    <row r="17" spans="1:14" s="32" customFormat="1" ht="15.75">
      <c r="A17" s="28">
        <v>45064</v>
      </c>
      <c r="B17" s="29" t="s">
        <v>192</v>
      </c>
      <c r="C17" s="29" t="s">
        <v>184</v>
      </c>
      <c r="D17" s="29" t="s">
        <v>21</v>
      </c>
      <c r="E17" s="29">
        <v>400</v>
      </c>
      <c r="F17" s="29">
        <v>18.350000000000001</v>
      </c>
      <c r="G17" s="29">
        <v>26</v>
      </c>
      <c r="H17" s="29">
        <v>40</v>
      </c>
      <c r="I17" s="29">
        <v>11</v>
      </c>
      <c r="J17" s="29">
        <v>27</v>
      </c>
      <c r="K17" s="29">
        <f t="shared" si="10"/>
        <v>8.6499999999999986</v>
      </c>
      <c r="L17" s="29">
        <f t="shared" si="11"/>
        <v>3459.9999999999995</v>
      </c>
      <c r="M17" s="29" t="s">
        <v>120</v>
      </c>
    </row>
    <row r="18" spans="1:14" s="32" customFormat="1" ht="15.75">
      <c r="A18" s="28">
        <v>45065</v>
      </c>
      <c r="B18" s="29" t="s">
        <v>110</v>
      </c>
      <c r="C18" s="29" t="s">
        <v>330</v>
      </c>
      <c r="D18" s="29" t="s">
        <v>21</v>
      </c>
      <c r="E18" s="29">
        <v>700</v>
      </c>
      <c r="F18" s="29">
        <v>12.7</v>
      </c>
      <c r="G18" s="29">
        <v>16.5</v>
      </c>
      <c r="H18" s="29">
        <v>25</v>
      </c>
      <c r="I18" s="29">
        <v>8.5</v>
      </c>
      <c r="J18" s="29">
        <v>16.55</v>
      </c>
      <c r="K18" s="29">
        <f t="shared" ref="K18" si="12">J18-F18</f>
        <v>3.8500000000000014</v>
      </c>
      <c r="L18" s="29">
        <f t="shared" ref="L18" si="13">K18*E18</f>
        <v>2695.0000000000009</v>
      </c>
      <c r="M18" s="29" t="s">
        <v>321</v>
      </c>
    </row>
    <row r="19" spans="1:14" s="32" customFormat="1" ht="15.75">
      <c r="A19" s="28">
        <v>45068</v>
      </c>
      <c r="B19" s="29" t="s">
        <v>331</v>
      </c>
      <c r="C19" s="29" t="s">
        <v>332</v>
      </c>
      <c r="D19" s="29" t="s">
        <v>21</v>
      </c>
      <c r="E19" s="29">
        <v>150</v>
      </c>
      <c r="F19" s="29">
        <v>46</v>
      </c>
      <c r="G19" s="29">
        <v>66</v>
      </c>
      <c r="H19" s="29">
        <v>90</v>
      </c>
      <c r="I19" s="29">
        <v>26</v>
      </c>
      <c r="J19" s="29">
        <v>63.5</v>
      </c>
      <c r="K19" s="29">
        <f t="shared" ref="K19:K20" si="14">J19-F19</f>
        <v>17.5</v>
      </c>
      <c r="L19" s="29">
        <f t="shared" ref="L19:L20" si="15">K19*E19</f>
        <v>2625</v>
      </c>
      <c r="M19" s="29" t="s">
        <v>321</v>
      </c>
    </row>
    <row r="20" spans="1:14" s="32" customFormat="1" ht="15.75">
      <c r="A20" s="28">
        <v>45069</v>
      </c>
      <c r="B20" s="29" t="s">
        <v>262</v>
      </c>
      <c r="C20" s="29" t="s">
        <v>333</v>
      </c>
      <c r="D20" s="29" t="s">
        <v>21</v>
      </c>
      <c r="E20" s="29">
        <v>475</v>
      </c>
      <c r="F20" s="29">
        <v>21</v>
      </c>
      <c r="G20" s="29">
        <v>28</v>
      </c>
      <c r="H20" s="29">
        <v>40</v>
      </c>
      <c r="I20" s="29">
        <v>14</v>
      </c>
      <c r="J20" s="29">
        <v>16.55</v>
      </c>
      <c r="K20" s="31">
        <f t="shared" si="14"/>
        <v>-4.4499999999999993</v>
      </c>
      <c r="L20" s="31">
        <f t="shared" si="15"/>
        <v>-2113.7499999999995</v>
      </c>
      <c r="M20" s="31" t="s">
        <v>303</v>
      </c>
    </row>
    <row r="21" spans="1:14" s="32" customFormat="1" ht="15.75">
      <c r="A21" s="28">
        <v>45070</v>
      </c>
      <c r="B21" s="29" t="s">
        <v>75</v>
      </c>
      <c r="C21" s="29" t="s">
        <v>334</v>
      </c>
      <c r="D21" s="29" t="s">
        <v>21</v>
      </c>
      <c r="E21" s="29">
        <v>1400</v>
      </c>
      <c r="F21" s="29">
        <v>15.9</v>
      </c>
      <c r="G21" s="29">
        <v>20</v>
      </c>
      <c r="H21" s="29">
        <v>25</v>
      </c>
      <c r="I21" s="29">
        <v>13</v>
      </c>
      <c r="J21" s="29">
        <v>13</v>
      </c>
      <c r="K21" s="31">
        <f t="shared" ref="K21:K22" si="16">J21-F21</f>
        <v>-2.9000000000000004</v>
      </c>
      <c r="L21" s="31">
        <f t="shared" ref="L21:L22" si="17">K21*E21</f>
        <v>-4060.0000000000005</v>
      </c>
      <c r="M21" s="31" t="s">
        <v>303</v>
      </c>
    </row>
    <row r="22" spans="1:14" s="32" customFormat="1" ht="15.75">
      <c r="A22" s="28">
        <v>45071</v>
      </c>
      <c r="B22" s="29" t="s">
        <v>246</v>
      </c>
      <c r="C22" s="29" t="s">
        <v>335</v>
      </c>
      <c r="D22" s="29" t="s">
        <v>21</v>
      </c>
      <c r="E22" s="29">
        <v>200</v>
      </c>
      <c r="F22" s="29">
        <v>70</v>
      </c>
      <c r="G22" s="29">
        <v>90</v>
      </c>
      <c r="H22" s="29">
        <v>130</v>
      </c>
      <c r="I22" s="29">
        <v>50</v>
      </c>
      <c r="J22" s="29">
        <v>90</v>
      </c>
      <c r="K22" s="29">
        <f t="shared" si="16"/>
        <v>20</v>
      </c>
      <c r="L22" s="29">
        <f t="shared" si="17"/>
        <v>4000</v>
      </c>
      <c r="M22" s="29" t="s">
        <v>321</v>
      </c>
    </row>
    <row r="23" spans="1:14" s="32" customFormat="1" ht="15.75">
      <c r="A23" s="28">
        <v>45071</v>
      </c>
      <c r="B23" s="29" t="s">
        <v>251</v>
      </c>
      <c r="C23" s="29" t="s">
        <v>44</v>
      </c>
      <c r="D23" s="29" t="s">
        <v>21</v>
      </c>
      <c r="E23" s="29">
        <v>600</v>
      </c>
      <c r="F23" s="29">
        <v>37.5</v>
      </c>
      <c r="G23" s="29">
        <v>42.5</v>
      </c>
      <c r="H23" s="29">
        <v>50</v>
      </c>
      <c r="I23" s="29">
        <v>32.5</v>
      </c>
      <c r="J23" s="29">
        <v>41</v>
      </c>
      <c r="K23" s="29">
        <f t="shared" ref="K23" si="18">J23-F23</f>
        <v>3.5</v>
      </c>
      <c r="L23" s="29">
        <f t="shared" ref="L23" si="19">K23*E23</f>
        <v>2100</v>
      </c>
      <c r="M23" s="29" t="s">
        <v>321</v>
      </c>
    </row>
    <row r="24" spans="1:14" s="32" customFormat="1" ht="15.75">
      <c r="A24" s="28">
        <v>45072</v>
      </c>
      <c r="B24" s="29" t="s">
        <v>110</v>
      </c>
      <c r="C24" s="29" t="s">
        <v>336</v>
      </c>
      <c r="D24" s="29" t="s">
        <v>21</v>
      </c>
      <c r="E24" s="29">
        <v>700</v>
      </c>
      <c r="F24" s="29">
        <v>33.799999999999997</v>
      </c>
      <c r="G24" s="29">
        <v>37</v>
      </c>
      <c r="H24" s="29">
        <v>50</v>
      </c>
      <c r="I24" s="29">
        <v>28.5</v>
      </c>
      <c r="J24" s="29">
        <v>37</v>
      </c>
      <c r="K24" s="29">
        <f t="shared" ref="K24" si="20">J24-F24</f>
        <v>3.2000000000000028</v>
      </c>
      <c r="L24" s="29">
        <f t="shared" ref="L24" si="21">K24*E24</f>
        <v>2240.0000000000018</v>
      </c>
      <c r="M24" s="29" t="s">
        <v>321</v>
      </c>
    </row>
    <row r="25" spans="1:14" s="32" customFormat="1" ht="15.75">
      <c r="A25" s="28">
        <v>45075</v>
      </c>
      <c r="B25" s="29" t="s">
        <v>245</v>
      </c>
      <c r="C25" s="29" t="s">
        <v>336</v>
      </c>
      <c r="D25" s="29" t="s">
        <v>21</v>
      </c>
      <c r="E25" s="29">
        <v>700</v>
      </c>
      <c r="F25" s="29">
        <v>34.6</v>
      </c>
      <c r="G25" s="29">
        <v>39</v>
      </c>
      <c r="H25" s="29">
        <v>50</v>
      </c>
      <c r="I25" s="29">
        <v>30</v>
      </c>
      <c r="J25" s="29">
        <v>45</v>
      </c>
      <c r="K25" s="29">
        <f t="shared" ref="K25" si="22">J25-F25</f>
        <v>10.399999999999999</v>
      </c>
      <c r="L25" s="29">
        <f t="shared" ref="L25" si="23">K25*E25</f>
        <v>7279.9999999999991</v>
      </c>
      <c r="M25" s="29" t="s">
        <v>321</v>
      </c>
    </row>
    <row r="26" spans="1:14" s="32" customFormat="1" ht="15.75">
      <c r="A26" s="28">
        <v>45076</v>
      </c>
      <c r="B26" s="29" t="s">
        <v>337</v>
      </c>
      <c r="C26" s="29" t="s">
        <v>338</v>
      </c>
      <c r="D26" s="29" t="s">
        <v>21</v>
      </c>
      <c r="E26" s="29">
        <v>1100</v>
      </c>
      <c r="F26" s="29">
        <v>18.5</v>
      </c>
      <c r="G26" s="29">
        <v>21.5</v>
      </c>
      <c r="H26" s="29">
        <v>26</v>
      </c>
      <c r="I26" s="29">
        <v>15.5</v>
      </c>
      <c r="J26" s="29">
        <v>21.5</v>
      </c>
      <c r="K26" s="29">
        <f t="shared" ref="K26" si="24">J26-F26</f>
        <v>3</v>
      </c>
      <c r="L26" s="29">
        <f t="shared" ref="L26" si="25">K26*E26</f>
        <v>3300</v>
      </c>
      <c r="M26" s="29" t="s">
        <v>321</v>
      </c>
    </row>
    <row r="27" spans="1:14" s="32" customFormat="1" ht="15.75">
      <c r="A27" s="28">
        <v>45077</v>
      </c>
      <c r="B27" s="29" t="s">
        <v>339</v>
      </c>
      <c r="C27" s="29" t="s">
        <v>340</v>
      </c>
      <c r="D27" s="29" t="s">
        <v>21</v>
      </c>
      <c r="E27" s="29">
        <v>1300</v>
      </c>
      <c r="F27" s="29">
        <v>23</v>
      </c>
      <c r="G27" s="29">
        <v>26</v>
      </c>
      <c r="H27" s="29">
        <v>32</v>
      </c>
      <c r="I27" s="29">
        <v>20</v>
      </c>
      <c r="J27" s="29">
        <v>26</v>
      </c>
      <c r="K27" s="29">
        <f t="shared" ref="K27" si="26">J27-F27</f>
        <v>3</v>
      </c>
      <c r="L27" s="29">
        <f t="shared" ref="L27" si="27">K27*E27</f>
        <v>3900</v>
      </c>
      <c r="M27" s="29" t="s">
        <v>321</v>
      </c>
    </row>
    <row r="28" spans="1:14">
      <c r="A28" s="35"/>
    </row>
    <row r="29" spans="1:14">
      <c r="N29" s="36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A7" sqref="A7:XFD20"/>
    </sheetView>
  </sheetViews>
  <sheetFormatPr defaultRowHeight="15"/>
  <cols>
    <col min="1" max="1" width="13" customWidth="1"/>
    <col min="2" max="2" width="14.5703125" customWidth="1"/>
    <col min="3" max="3" width="11.140625" customWidth="1"/>
    <col min="13" max="13" width="13.42578125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14</v>
      </c>
      <c r="J2" s="14">
        <v>11</v>
      </c>
      <c r="K2" s="15">
        <v>3</v>
      </c>
      <c r="L2" s="14">
        <v>0</v>
      </c>
      <c r="M2" s="16">
        <f>J2/(J2+K2)</f>
        <v>0.7857142857142857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SUM(L326:L627)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 t="s">
        <v>294</v>
      </c>
      <c r="B7" s="29" t="s">
        <v>295</v>
      </c>
      <c r="C7" s="29" t="s">
        <v>296</v>
      </c>
      <c r="D7" s="29" t="s">
        <v>21</v>
      </c>
      <c r="E7" s="29">
        <v>900</v>
      </c>
      <c r="F7" s="29">
        <v>9.65</v>
      </c>
      <c r="G7" s="29">
        <v>12.65</v>
      </c>
      <c r="H7" s="29">
        <v>20</v>
      </c>
      <c r="I7" s="29">
        <v>6.65</v>
      </c>
      <c r="J7" s="29">
        <v>11.65</v>
      </c>
      <c r="K7" s="29">
        <f t="shared" ref="K7" si="0">J7-F7</f>
        <v>2</v>
      </c>
      <c r="L7" s="29">
        <f t="shared" ref="L7" si="1">K7*E7</f>
        <v>1800</v>
      </c>
      <c r="M7" s="29" t="s">
        <v>120</v>
      </c>
    </row>
    <row r="8" spans="1:14" s="32" customFormat="1" ht="15.75">
      <c r="A8" s="28" t="s">
        <v>297</v>
      </c>
      <c r="B8" s="29" t="s">
        <v>245</v>
      </c>
      <c r="C8" s="29" t="s">
        <v>298</v>
      </c>
      <c r="D8" s="29" t="s">
        <v>21</v>
      </c>
      <c r="E8" s="29">
        <v>700</v>
      </c>
      <c r="F8" s="29">
        <v>18.2</v>
      </c>
      <c r="G8" s="29">
        <v>22.2</v>
      </c>
      <c r="H8" s="29">
        <v>30</v>
      </c>
      <c r="I8" s="29">
        <v>14</v>
      </c>
      <c r="J8" s="29">
        <v>20.399999999999999</v>
      </c>
      <c r="K8" s="29">
        <f t="shared" ref="K8:K9" si="2">J8-F8</f>
        <v>2.1999999999999993</v>
      </c>
      <c r="L8" s="29">
        <f t="shared" ref="L8:L9" si="3">K8*E8</f>
        <v>1539.9999999999995</v>
      </c>
      <c r="M8" s="29" t="s">
        <v>120</v>
      </c>
    </row>
    <row r="9" spans="1:14" s="32" customFormat="1" ht="15.75">
      <c r="A9" s="28" t="s">
        <v>299</v>
      </c>
      <c r="B9" s="29" t="s">
        <v>300</v>
      </c>
      <c r="C9" s="29" t="s">
        <v>207</v>
      </c>
      <c r="D9" s="29" t="s">
        <v>21</v>
      </c>
      <c r="E9" s="29">
        <v>1250</v>
      </c>
      <c r="F9" s="29">
        <v>6.65</v>
      </c>
      <c r="G9" s="29">
        <v>7.65</v>
      </c>
      <c r="H9" s="29">
        <v>9</v>
      </c>
      <c r="I9" s="29">
        <v>5.65</v>
      </c>
      <c r="J9" s="29">
        <v>7.35</v>
      </c>
      <c r="K9" s="29">
        <f t="shared" si="2"/>
        <v>0.69999999999999929</v>
      </c>
      <c r="L9" s="29">
        <f t="shared" si="3"/>
        <v>874.99999999999909</v>
      </c>
      <c r="M9" s="29" t="s">
        <v>120</v>
      </c>
    </row>
    <row r="10" spans="1:14" s="32" customFormat="1" ht="15.75">
      <c r="A10" s="28" t="s">
        <v>301</v>
      </c>
      <c r="B10" s="29" t="s">
        <v>302</v>
      </c>
      <c r="C10" s="29" t="s">
        <v>215</v>
      </c>
      <c r="D10" s="29" t="s">
        <v>21</v>
      </c>
      <c r="E10" s="29">
        <v>250</v>
      </c>
      <c r="F10" s="29">
        <v>82</v>
      </c>
      <c r="G10" s="29">
        <v>95</v>
      </c>
      <c r="H10" s="29">
        <v>120</v>
      </c>
      <c r="I10" s="29">
        <v>70</v>
      </c>
      <c r="J10" s="29">
        <v>95</v>
      </c>
      <c r="K10" s="29">
        <f t="shared" ref="K10" si="4">J10-F10</f>
        <v>13</v>
      </c>
      <c r="L10" s="29">
        <f t="shared" ref="L10" si="5">K10*E10</f>
        <v>3250</v>
      </c>
      <c r="M10" s="29" t="s">
        <v>120</v>
      </c>
    </row>
    <row r="11" spans="1:14" s="32" customFormat="1" ht="15.75">
      <c r="A11" s="28" t="s">
        <v>304</v>
      </c>
      <c r="B11" s="29" t="s">
        <v>147</v>
      </c>
      <c r="C11" s="29" t="s">
        <v>166</v>
      </c>
      <c r="D11" s="29" t="s">
        <v>21</v>
      </c>
      <c r="E11" s="29">
        <v>1800</v>
      </c>
      <c r="F11" s="29">
        <v>9.65</v>
      </c>
      <c r="G11" s="29">
        <v>11.65</v>
      </c>
      <c r="H11" s="29">
        <v>15</v>
      </c>
      <c r="I11" s="29">
        <v>7.5</v>
      </c>
      <c r="J11" s="29">
        <v>15</v>
      </c>
      <c r="K11" s="31">
        <f t="shared" ref="K11:K12" si="6">J11-F11</f>
        <v>5.35</v>
      </c>
      <c r="L11" s="31">
        <f t="shared" ref="L11:L12" si="7">K11*E11</f>
        <v>9630</v>
      </c>
      <c r="M11" s="29" t="s">
        <v>120</v>
      </c>
    </row>
    <row r="12" spans="1:14" s="32" customFormat="1" ht="15.75">
      <c r="A12" s="28" t="s">
        <v>305</v>
      </c>
      <c r="B12" s="29" t="s">
        <v>306</v>
      </c>
      <c r="C12" s="29" t="s">
        <v>73</v>
      </c>
      <c r="D12" s="29" t="s">
        <v>21</v>
      </c>
      <c r="E12" s="29">
        <v>300</v>
      </c>
      <c r="F12" s="29">
        <v>37.200000000000003</v>
      </c>
      <c r="G12" s="29">
        <v>47.2</v>
      </c>
      <c r="H12" s="29">
        <v>60</v>
      </c>
      <c r="I12" s="29">
        <v>27.1</v>
      </c>
      <c r="J12" s="29">
        <v>47</v>
      </c>
      <c r="K12" s="29">
        <f t="shared" si="6"/>
        <v>9.7999999999999972</v>
      </c>
      <c r="L12" s="29">
        <f t="shared" si="7"/>
        <v>2939.9999999999991</v>
      </c>
      <c r="M12" s="29" t="s">
        <v>120</v>
      </c>
    </row>
    <row r="13" spans="1:14" s="32" customFormat="1" ht="15.75">
      <c r="A13" s="28" t="s">
        <v>307</v>
      </c>
      <c r="B13" s="29" t="s">
        <v>88</v>
      </c>
      <c r="C13" s="29" t="s">
        <v>308</v>
      </c>
      <c r="D13" s="29" t="s">
        <v>21</v>
      </c>
      <c r="E13" s="29">
        <v>1350</v>
      </c>
      <c r="F13" s="29">
        <v>7.5</v>
      </c>
      <c r="G13" s="29">
        <v>9.5</v>
      </c>
      <c r="H13" s="29">
        <v>13</v>
      </c>
      <c r="I13" s="29">
        <v>5.5</v>
      </c>
      <c r="J13" s="29">
        <v>5.5</v>
      </c>
      <c r="K13" s="31">
        <f t="shared" ref="K13:K15" si="8">J13-F13</f>
        <v>-2</v>
      </c>
      <c r="L13" s="31">
        <f t="shared" ref="L13:L15" si="9">K13*E13</f>
        <v>-2700</v>
      </c>
      <c r="M13" s="31" t="s">
        <v>303</v>
      </c>
    </row>
    <row r="14" spans="1:14" s="32" customFormat="1" ht="15.75">
      <c r="A14" s="28" t="s">
        <v>307</v>
      </c>
      <c r="B14" s="29" t="s">
        <v>45</v>
      </c>
      <c r="C14" s="29" t="s">
        <v>218</v>
      </c>
      <c r="D14" s="29" t="s">
        <v>21</v>
      </c>
      <c r="E14" s="29">
        <v>600</v>
      </c>
      <c r="F14" s="29">
        <v>16.75</v>
      </c>
      <c r="G14" s="29">
        <v>21.65</v>
      </c>
      <c r="H14" s="29">
        <v>35</v>
      </c>
      <c r="I14" s="29">
        <v>10.51</v>
      </c>
      <c r="J14" s="29">
        <v>20.399999999999999</v>
      </c>
      <c r="K14" s="29">
        <f t="shared" si="8"/>
        <v>3.6499999999999986</v>
      </c>
      <c r="L14" s="29">
        <f t="shared" si="9"/>
        <v>2189.9999999999991</v>
      </c>
      <c r="M14" s="29" t="s">
        <v>120</v>
      </c>
    </row>
    <row r="15" spans="1:14" s="32" customFormat="1" ht="15.75">
      <c r="A15" s="28" t="s">
        <v>309</v>
      </c>
      <c r="B15" s="29" t="s">
        <v>310</v>
      </c>
      <c r="C15" s="29" t="s">
        <v>311</v>
      </c>
      <c r="D15" s="29" t="s">
        <v>21</v>
      </c>
      <c r="E15" s="29">
        <v>1250</v>
      </c>
      <c r="F15" s="29">
        <v>6.1</v>
      </c>
      <c r="G15" s="29">
        <v>8.1</v>
      </c>
      <c r="H15" s="29">
        <v>12</v>
      </c>
      <c r="I15" s="29">
        <v>4</v>
      </c>
      <c r="J15" s="29">
        <v>6.65</v>
      </c>
      <c r="K15" s="29">
        <f t="shared" si="8"/>
        <v>0.55000000000000071</v>
      </c>
      <c r="L15" s="29">
        <f t="shared" si="9"/>
        <v>687.50000000000091</v>
      </c>
      <c r="M15" s="29" t="s">
        <v>120</v>
      </c>
    </row>
    <row r="16" spans="1:14" s="32" customFormat="1" ht="15.75">
      <c r="A16" s="28" t="s">
        <v>312</v>
      </c>
      <c r="B16" s="29" t="s">
        <v>223</v>
      </c>
      <c r="C16" s="29" t="s">
        <v>313</v>
      </c>
      <c r="D16" s="29" t="s">
        <v>21</v>
      </c>
      <c r="E16" s="29">
        <v>1800</v>
      </c>
      <c r="F16" s="29">
        <v>8.35</v>
      </c>
      <c r="G16" s="29">
        <v>10.35</v>
      </c>
      <c r="H16" s="29">
        <v>15</v>
      </c>
      <c r="I16" s="29">
        <v>6.35</v>
      </c>
      <c r="J16" s="29">
        <v>9.75</v>
      </c>
      <c r="K16" s="29">
        <f t="shared" ref="K16" si="10">J16-F16</f>
        <v>1.4000000000000004</v>
      </c>
      <c r="L16" s="29">
        <f t="shared" ref="L16" si="11">K16*E16</f>
        <v>2520.0000000000005</v>
      </c>
      <c r="M16" s="29" t="s">
        <v>120</v>
      </c>
    </row>
    <row r="17" spans="1:13" s="32" customFormat="1" ht="15.75">
      <c r="A17" s="28" t="s">
        <v>314</v>
      </c>
      <c r="B17" s="29" t="s">
        <v>306</v>
      </c>
      <c r="C17" s="29" t="s">
        <v>315</v>
      </c>
      <c r="D17" s="29" t="s">
        <v>21</v>
      </c>
      <c r="E17" s="29">
        <v>300</v>
      </c>
      <c r="F17" s="29">
        <v>36.65</v>
      </c>
      <c r="G17" s="29">
        <v>46.65</v>
      </c>
      <c r="H17" s="29">
        <v>65</v>
      </c>
      <c r="I17" s="29">
        <v>24</v>
      </c>
      <c r="J17" s="29">
        <v>45</v>
      </c>
      <c r="K17" s="29">
        <f t="shared" ref="K17:K18" si="12">J17-F17</f>
        <v>8.3500000000000014</v>
      </c>
      <c r="L17" s="29">
        <f t="shared" ref="L17:L18" si="13">K17*E17</f>
        <v>2505.0000000000005</v>
      </c>
      <c r="M17" s="29" t="s">
        <v>120</v>
      </c>
    </row>
    <row r="18" spans="1:13" s="32" customFormat="1" ht="15.75">
      <c r="A18" s="28" t="s">
        <v>316</v>
      </c>
      <c r="B18" s="29" t="s">
        <v>310</v>
      </c>
      <c r="C18" s="29" t="s">
        <v>62</v>
      </c>
      <c r="D18" s="29" t="s">
        <v>21</v>
      </c>
      <c r="E18" s="29">
        <v>1250</v>
      </c>
      <c r="F18" s="29">
        <v>12.5</v>
      </c>
      <c r="G18" s="29">
        <v>14.5</v>
      </c>
      <c r="H18" s="29">
        <v>18</v>
      </c>
      <c r="I18" s="29">
        <v>10.5</v>
      </c>
      <c r="J18" s="29">
        <v>10.5</v>
      </c>
      <c r="K18" s="31">
        <f t="shared" si="12"/>
        <v>-2</v>
      </c>
      <c r="L18" s="31">
        <f t="shared" si="13"/>
        <v>-2500</v>
      </c>
      <c r="M18" s="31" t="s">
        <v>303</v>
      </c>
    </row>
    <row r="19" spans="1:13" s="32" customFormat="1" ht="15.75">
      <c r="A19" s="28" t="s">
        <v>317</v>
      </c>
      <c r="B19" s="29" t="s">
        <v>318</v>
      </c>
      <c r="C19" s="29" t="s">
        <v>274</v>
      </c>
      <c r="D19" s="29" t="s">
        <v>21</v>
      </c>
      <c r="E19" s="29">
        <v>1000</v>
      </c>
      <c r="F19" s="29">
        <v>18.399999999999999</v>
      </c>
      <c r="G19" s="29">
        <v>21.4</v>
      </c>
      <c r="H19" s="29">
        <v>26</v>
      </c>
      <c r="I19" s="29">
        <v>15.4</v>
      </c>
      <c r="J19" s="29">
        <v>21.4</v>
      </c>
      <c r="K19" s="29">
        <f t="shared" ref="K19" si="14">J19-F19</f>
        <v>3</v>
      </c>
      <c r="L19" s="29">
        <f t="shared" ref="L19" si="15">K19*E19</f>
        <v>3000</v>
      </c>
      <c r="M19" s="29" t="s">
        <v>120</v>
      </c>
    </row>
    <row r="20" spans="1:13" s="32" customFormat="1" ht="15.75">
      <c r="A20" s="28" t="s">
        <v>319</v>
      </c>
      <c r="B20" s="29" t="s">
        <v>54</v>
      </c>
      <c r="C20" s="29" t="s">
        <v>320</v>
      </c>
      <c r="D20" s="29" t="s">
        <v>21</v>
      </c>
      <c r="E20" s="29">
        <v>125</v>
      </c>
      <c r="F20" s="29">
        <v>122</v>
      </c>
      <c r="G20" s="29">
        <v>142</v>
      </c>
      <c r="H20" s="29">
        <v>160</v>
      </c>
      <c r="I20" s="29">
        <v>100</v>
      </c>
      <c r="J20" s="29">
        <v>100</v>
      </c>
      <c r="K20" s="31">
        <f t="shared" ref="K20" si="16">J20-F20</f>
        <v>-22</v>
      </c>
      <c r="L20" s="31">
        <f t="shared" ref="L20" si="17">K20*E20</f>
        <v>-2750</v>
      </c>
      <c r="M20" s="31" t="s">
        <v>303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M2" sqref="M2"/>
    </sheetView>
  </sheetViews>
  <sheetFormatPr defaultRowHeight="15"/>
  <cols>
    <col min="1" max="1" width="13.5703125" customWidth="1"/>
    <col min="2" max="2" width="15.7109375" customWidth="1"/>
    <col min="3" max="3" width="10.5703125" customWidth="1"/>
    <col min="13" max="13" width="16" customWidth="1"/>
    <col min="16" max="16" width="12.42578125" bestFit="1" customWidth="1"/>
  </cols>
  <sheetData>
    <row r="1" spans="1:15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5">
      <c r="A2" s="7"/>
      <c r="B2" s="8"/>
      <c r="C2" s="8"/>
      <c r="D2" s="9"/>
      <c r="E2" s="8"/>
      <c r="F2" s="12"/>
      <c r="G2" s="8"/>
      <c r="H2" s="8"/>
      <c r="I2" s="13">
        <v>20</v>
      </c>
      <c r="J2" s="14">
        <v>14</v>
      </c>
      <c r="K2" s="15">
        <v>6</v>
      </c>
      <c r="L2" s="14">
        <v>0</v>
      </c>
      <c r="M2" s="16">
        <f>J2/(J2+K2)</f>
        <v>0.7</v>
      </c>
      <c r="N2" s="17"/>
    </row>
    <row r="3" spans="1:15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SUM(L312:L613)</f>
        <v>0</v>
      </c>
      <c r="K3" s="23" t="s">
        <v>19</v>
      </c>
      <c r="L3" s="13">
        <v>0</v>
      </c>
      <c r="M3" s="10"/>
      <c r="N3" s="11"/>
    </row>
    <row r="4" spans="1:15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5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5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5" s="32" customFormat="1" ht="15.75">
      <c r="A7" s="28">
        <v>44986</v>
      </c>
      <c r="B7" s="29" t="s">
        <v>273</v>
      </c>
      <c r="C7" s="29" t="s">
        <v>274</v>
      </c>
      <c r="D7" s="29" t="s">
        <v>21</v>
      </c>
      <c r="E7" s="29">
        <v>1250</v>
      </c>
      <c r="F7" s="29">
        <v>11</v>
      </c>
      <c r="G7" s="29">
        <v>14</v>
      </c>
      <c r="H7" s="29">
        <v>18</v>
      </c>
      <c r="I7" s="29">
        <v>8</v>
      </c>
      <c r="J7" s="29">
        <v>9.4</v>
      </c>
      <c r="K7" s="31">
        <f t="shared" ref="K7" si="0">J7-F7</f>
        <v>-1.5999999999999996</v>
      </c>
      <c r="L7" s="31">
        <f t="shared" ref="L7" si="1">K7*E7</f>
        <v>-1999.9999999999995</v>
      </c>
      <c r="M7" s="31" t="s">
        <v>275</v>
      </c>
    </row>
    <row r="8" spans="1:15" s="32" customFormat="1" ht="15.75">
      <c r="A8" s="28">
        <v>44986</v>
      </c>
      <c r="B8" s="29" t="s">
        <v>251</v>
      </c>
      <c r="C8" s="29" t="s">
        <v>276</v>
      </c>
      <c r="D8" s="29" t="s">
        <v>21</v>
      </c>
      <c r="E8" s="29">
        <v>600</v>
      </c>
      <c r="F8" s="29">
        <v>17.3</v>
      </c>
      <c r="G8" s="29">
        <v>22.5</v>
      </c>
      <c r="H8" s="29">
        <v>32</v>
      </c>
      <c r="I8" s="29">
        <v>13</v>
      </c>
      <c r="J8" s="29">
        <v>22</v>
      </c>
      <c r="K8" s="29">
        <f t="shared" ref="K8:K10" si="2">J8-F8</f>
        <v>4.6999999999999993</v>
      </c>
      <c r="L8" s="29">
        <f t="shared" ref="L8:L10" si="3">K8*E8</f>
        <v>2819.9999999999995</v>
      </c>
      <c r="M8" s="29" t="s">
        <v>120</v>
      </c>
      <c r="O8" s="32">
        <v>20277</v>
      </c>
    </row>
    <row r="9" spans="1:15" s="32" customFormat="1" ht="15.75">
      <c r="A9" s="28">
        <v>44987</v>
      </c>
      <c r="B9" s="29" t="s">
        <v>155</v>
      </c>
      <c r="C9" s="29" t="s">
        <v>277</v>
      </c>
      <c r="D9" s="29" t="s">
        <v>21</v>
      </c>
      <c r="E9" s="29">
        <v>500</v>
      </c>
      <c r="F9" s="29">
        <v>52</v>
      </c>
      <c r="G9" s="29">
        <v>62</v>
      </c>
      <c r="H9" s="29">
        <v>82</v>
      </c>
      <c r="I9" s="29">
        <v>42</v>
      </c>
      <c r="J9" s="29">
        <v>42</v>
      </c>
      <c r="K9" s="31">
        <f t="shared" si="2"/>
        <v>-10</v>
      </c>
      <c r="L9" s="31">
        <f t="shared" si="3"/>
        <v>-5000</v>
      </c>
      <c r="M9" s="31" t="s">
        <v>275</v>
      </c>
      <c r="O9" s="32">
        <v>14439</v>
      </c>
    </row>
    <row r="10" spans="1:15" s="32" customFormat="1" ht="15.75">
      <c r="A10" s="28">
        <v>44987</v>
      </c>
      <c r="B10" s="29" t="s">
        <v>130</v>
      </c>
      <c r="C10" s="29" t="s">
        <v>278</v>
      </c>
      <c r="D10" s="29" t="s">
        <v>21</v>
      </c>
      <c r="E10" s="29">
        <v>425</v>
      </c>
      <c r="F10" s="29">
        <v>28</v>
      </c>
      <c r="G10" s="29">
        <v>35</v>
      </c>
      <c r="H10" s="29">
        <v>50</v>
      </c>
      <c r="I10" s="29">
        <v>21</v>
      </c>
      <c r="J10" s="29">
        <v>29.6</v>
      </c>
      <c r="K10" s="29">
        <f t="shared" si="2"/>
        <v>1.6000000000000014</v>
      </c>
      <c r="L10" s="29">
        <f t="shared" si="3"/>
        <v>680.00000000000057</v>
      </c>
      <c r="M10" s="29" t="s">
        <v>120</v>
      </c>
    </row>
    <row r="11" spans="1:15" s="32" customFormat="1" ht="15.75">
      <c r="A11" s="28">
        <v>44988</v>
      </c>
      <c r="B11" s="29" t="s">
        <v>230</v>
      </c>
      <c r="C11" s="29" t="s">
        <v>231</v>
      </c>
      <c r="D11" s="29" t="s">
        <v>21</v>
      </c>
      <c r="E11" s="29">
        <v>650</v>
      </c>
      <c r="F11" s="29">
        <v>20</v>
      </c>
      <c r="G11" s="29">
        <v>25</v>
      </c>
      <c r="H11" s="29">
        <v>35</v>
      </c>
      <c r="I11" s="29">
        <v>15</v>
      </c>
      <c r="J11" s="29">
        <v>21.1</v>
      </c>
      <c r="K11" s="29">
        <f t="shared" ref="K11:K13" si="4">J11-F11</f>
        <v>1.1000000000000014</v>
      </c>
      <c r="L11" s="29">
        <f t="shared" ref="L11:L13" si="5">K11*E11</f>
        <v>715.00000000000091</v>
      </c>
      <c r="M11" s="29" t="s">
        <v>120</v>
      </c>
    </row>
    <row r="12" spans="1:15" s="32" customFormat="1" ht="15.75">
      <c r="A12" s="28">
        <v>44991</v>
      </c>
      <c r="B12" s="29" t="s">
        <v>72</v>
      </c>
      <c r="C12" s="29" t="s">
        <v>279</v>
      </c>
      <c r="D12" s="29" t="s">
        <v>21</v>
      </c>
      <c r="E12" s="29">
        <v>250</v>
      </c>
      <c r="F12" s="29">
        <v>24.5</v>
      </c>
      <c r="G12" s="29">
        <v>35</v>
      </c>
      <c r="H12" s="29">
        <v>50</v>
      </c>
      <c r="I12" s="29">
        <v>12</v>
      </c>
      <c r="J12" s="29">
        <v>35</v>
      </c>
      <c r="K12" s="29">
        <f t="shared" si="4"/>
        <v>10.5</v>
      </c>
      <c r="L12" s="29">
        <f t="shared" si="5"/>
        <v>2625</v>
      </c>
      <c r="M12" s="29" t="s">
        <v>120</v>
      </c>
    </row>
    <row r="13" spans="1:15" s="32" customFormat="1" ht="15.75">
      <c r="A13" s="28">
        <v>44991</v>
      </c>
      <c r="B13" s="29" t="s">
        <v>251</v>
      </c>
      <c r="C13" s="29" t="s">
        <v>280</v>
      </c>
      <c r="D13" s="29" t="s">
        <v>21</v>
      </c>
      <c r="E13" s="29">
        <v>600</v>
      </c>
      <c r="F13" s="29">
        <v>18.5</v>
      </c>
      <c r="G13" s="29">
        <v>23.5</v>
      </c>
      <c r="H13" s="29">
        <v>28</v>
      </c>
      <c r="I13" s="29">
        <v>12.5</v>
      </c>
      <c r="J13" s="29">
        <v>21.5</v>
      </c>
      <c r="K13" s="29">
        <f t="shared" si="4"/>
        <v>3</v>
      </c>
      <c r="L13" s="29">
        <f t="shared" si="5"/>
        <v>1800</v>
      </c>
      <c r="M13" s="29" t="s">
        <v>120</v>
      </c>
    </row>
    <row r="14" spans="1:15" s="32" customFormat="1" ht="15.75">
      <c r="A14" s="28">
        <v>44994</v>
      </c>
      <c r="B14" s="29" t="s">
        <v>237</v>
      </c>
      <c r="C14" s="29" t="s">
        <v>281</v>
      </c>
      <c r="D14" s="29" t="s">
        <v>21</v>
      </c>
      <c r="E14" s="29">
        <v>750</v>
      </c>
      <c r="F14" s="29">
        <v>12.65</v>
      </c>
      <c r="G14" s="29">
        <v>16.649999999999999</v>
      </c>
      <c r="H14" s="29">
        <v>25</v>
      </c>
      <c r="I14" s="29">
        <v>8.65</v>
      </c>
      <c r="J14" s="29">
        <v>14.5</v>
      </c>
      <c r="K14" s="29">
        <f t="shared" ref="K14:K16" si="6">J14-F14</f>
        <v>1.8499999999999996</v>
      </c>
      <c r="L14" s="29">
        <f t="shared" ref="L14:L16" si="7">K14*E14</f>
        <v>1387.4999999999998</v>
      </c>
      <c r="M14" s="29" t="s">
        <v>120</v>
      </c>
    </row>
    <row r="15" spans="1:15" s="32" customFormat="1" ht="15.75">
      <c r="A15" s="28">
        <v>44998</v>
      </c>
      <c r="B15" s="29" t="s">
        <v>113</v>
      </c>
      <c r="C15" s="29" t="s">
        <v>29</v>
      </c>
      <c r="D15" s="29" t="s">
        <v>21</v>
      </c>
      <c r="E15" s="29">
        <v>625</v>
      </c>
      <c r="F15" s="29">
        <v>8.85</v>
      </c>
      <c r="G15" s="29">
        <v>13.5</v>
      </c>
      <c r="H15" s="29">
        <v>20</v>
      </c>
      <c r="I15" s="29">
        <v>4</v>
      </c>
      <c r="J15" s="29">
        <v>10.85</v>
      </c>
      <c r="K15" s="29">
        <f t="shared" si="6"/>
        <v>2</v>
      </c>
      <c r="L15" s="29">
        <f t="shared" si="7"/>
        <v>1250</v>
      </c>
      <c r="M15" s="29" t="s">
        <v>120</v>
      </c>
    </row>
    <row r="16" spans="1:15" s="32" customFormat="1" ht="15.75">
      <c r="A16" s="28">
        <v>44999</v>
      </c>
      <c r="B16" s="29" t="s">
        <v>258</v>
      </c>
      <c r="C16" s="29" t="s">
        <v>282</v>
      </c>
      <c r="D16" s="29" t="s">
        <v>21</v>
      </c>
      <c r="E16" s="29">
        <v>275</v>
      </c>
      <c r="F16" s="29">
        <v>31</v>
      </c>
      <c r="G16" s="29">
        <v>41</v>
      </c>
      <c r="H16" s="29">
        <v>55</v>
      </c>
      <c r="I16" s="29">
        <v>21</v>
      </c>
      <c r="J16" s="29">
        <v>28.4</v>
      </c>
      <c r="K16" s="31">
        <f t="shared" si="6"/>
        <v>-2.6000000000000014</v>
      </c>
      <c r="L16" s="31">
        <f t="shared" si="7"/>
        <v>-715.00000000000034</v>
      </c>
      <c r="M16" s="31" t="s">
        <v>275</v>
      </c>
    </row>
    <row r="17" spans="1:16" s="32" customFormat="1" ht="15.75">
      <c r="A17" s="28">
        <v>45000</v>
      </c>
      <c r="B17" s="29" t="s">
        <v>37</v>
      </c>
      <c r="C17" s="29" t="s">
        <v>283</v>
      </c>
      <c r="D17" s="29" t="s">
        <v>21</v>
      </c>
      <c r="E17" s="29">
        <v>400</v>
      </c>
      <c r="F17" s="29">
        <v>32</v>
      </c>
      <c r="G17" s="29">
        <v>40</v>
      </c>
      <c r="H17" s="29">
        <v>55</v>
      </c>
      <c r="I17" s="29">
        <v>36.5</v>
      </c>
      <c r="J17" s="29">
        <v>36</v>
      </c>
      <c r="K17" s="29">
        <f t="shared" ref="K17" si="8">J17-F17</f>
        <v>4</v>
      </c>
      <c r="L17" s="29">
        <f t="shared" ref="L17" si="9">K17*E17</f>
        <v>1600</v>
      </c>
      <c r="M17" s="29" t="s">
        <v>120</v>
      </c>
    </row>
    <row r="18" spans="1:16" s="32" customFormat="1" ht="15.75">
      <c r="A18" s="28">
        <v>45001</v>
      </c>
      <c r="B18" s="29" t="s">
        <v>284</v>
      </c>
      <c r="C18" s="29" t="s">
        <v>285</v>
      </c>
      <c r="D18" s="29" t="s">
        <v>21</v>
      </c>
      <c r="E18" s="29">
        <v>1650</v>
      </c>
      <c r="F18" s="29">
        <v>7</v>
      </c>
      <c r="G18" s="29">
        <v>8.5500000000000007</v>
      </c>
      <c r="H18" s="29">
        <v>10</v>
      </c>
      <c r="I18" s="29">
        <v>5.5</v>
      </c>
      <c r="J18" s="29">
        <v>10</v>
      </c>
      <c r="K18" s="29">
        <f t="shared" ref="K18" si="10">J18-F18</f>
        <v>3</v>
      </c>
      <c r="L18" s="29">
        <f t="shared" ref="L18" si="11">K18*E18</f>
        <v>4950</v>
      </c>
      <c r="M18" s="29" t="s">
        <v>120</v>
      </c>
      <c r="P18" s="32">
        <v>9574045506</v>
      </c>
    </row>
    <row r="19" spans="1:16" s="32" customFormat="1" ht="15.75">
      <c r="A19" s="28">
        <v>45002</v>
      </c>
      <c r="B19" s="29" t="s">
        <v>273</v>
      </c>
      <c r="C19" s="29" t="s">
        <v>226</v>
      </c>
      <c r="D19" s="29" t="s">
        <v>21</v>
      </c>
      <c r="E19" s="29">
        <v>1250</v>
      </c>
      <c r="F19" s="29">
        <v>8.1999999999999993</v>
      </c>
      <c r="G19" s="29">
        <v>10.8</v>
      </c>
      <c r="H19" s="29">
        <v>14</v>
      </c>
      <c r="I19" s="29">
        <v>5.8</v>
      </c>
      <c r="J19" s="29">
        <v>8.4499999999999993</v>
      </c>
      <c r="K19" s="29">
        <f t="shared" ref="K19:K20" si="12">J19-F19</f>
        <v>0.25</v>
      </c>
      <c r="L19" s="29">
        <f t="shared" ref="L19:L20" si="13">K19*E19</f>
        <v>312.5</v>
      </c>
      <c r="M19" s="29" t="s">
        <v>120</v>
      </c>
    </row>
    <row r="20" spans="1:16" s="32" customFormat="1" ht="15.75">
      <c r="A20" s="28">
        <v>45005</v>
      </c>
      <c r="B20" s="29" t="s">
        <v>155</v>
      </c>
      <c r="C20" s="29" t="s">
        <v>286</v>
      </c>
      <c r="D20" s="29" t="s">
        <v>21</v>
      </c>
      <c r="E20" s="29">
        <v>500</v>
      </c>
      <c r="F20" s="29">
        <v>49</v>
      </c>
      <c r="G20" s="29">
        <v>59</v>
      </c>
      <c r="H20" s="29">
        <v>70</v>
      </c>
      <c r="I20" s="29">
        <v>39</v>
      </c>
      <c r="J20" s="29">
        <v>43.5</v>
      </c>
      <c r="K20" s="31">
        <f t="shared" si="12"/>
        <v>-5.5</v>
      </c>
      <c r="L20" s="31">
        <f t="shared" si="13"/>
        <v>-2750</v>
      </c>
      <c r="M20" s="31" t="s">
        <v>275</v>
      </c>
    </row>
    <row r="21" spans="1:16" s="32" customFormat="1" ht="15.75">
      <c r="A21" s="28">
        <v>45006</v>
      </c>
      <c r="B21" s="29" t="s">
        <v>287</v>
      </c>
      <c r="C21" s="29" t="s">
        <v>288</v>
      </c>
      <c r="D21" s="29" t="s">
        <v>21</v>
      </c>
      <c r="E21" s="29">
        <v>3000</v>
      </c>
      <c r="F21" s="29">
        <v>4.6500000000000004</v>
      </c>
      <c r="G21" s="29">
        <v>6.1</v>
      </c>
      <c r="H21" s="29">
        <v>10</v>
      </c>
      <c r="I21" s="29">
        <v>3.25</v>
      </c>
      <c r="J21" s="29">
        <v>5.35</v>
      </c>
      <c r="K21" s="29">
        <f t="shared" ref="K21" si="14">J21-F21</f>
        <v>0.69999999999999929</v>
      </c>
      <c r="L21" s="29">
        <f t="shared" ref="L21" si="15">K21*E21</f>
        <v>2099.9999999999977</v>
      </c>
      <c r="M21" s="29" t="s">
        <v>120</v>
      </c>
    </row>
    <row r="22" spans="1:16" s="32" customFormat="1" ht="15.75">
      <c r="A22" s="28">
        <v>45007</v>
      </c>
      <c r="B22" s="29" t="s">
        <v>157</v>
      </c>
      <c r="C22" s="29" t="s">
        <v>234</v>
      </c>
      <c r="D22" s="29" t="s">
        <v>21</v>
      </c>
      <c r="E22" s="29">
        <v>975</v>
      </c>
      <c r="F22" s="29">
        <v>13</v>
      </c>
      <c r="G22" s="29">
        <v>17</v>
      </c>
      <c r="H22" s="29">
        <v>25</v>
      </c>
      <c r="I22" s="29">
        <v>10</v>
      </c>
      <c r="J22" s="29">
        <v>15</v>
      </c>
      <c r="K22" s="29">
        <f t="shared" ref="K22:K23" si="16">J22-F22</f>
        <v>2</v>
      </c>
      <c r="L22" s="29">
        <f t="shared" ref="L22:L23" si="17">K22*E22</f>
        <v>1950</v>
      </c>
      <c r="M22" s="29" t="s">
        <v>120</v>
      </c>
    </row>
    <row r="23" spans="1:16" s="32" customFormat="1" ht="15.75">
      <c r="A23" s="28">
        <v>45008</v>
      </c>
      <c r="B23" s="29" t="s">
        <v>217</v>
      </c>
      <c r="C23" s="29" t="s">
        <v>289</v>
      </c>
      <c r="D23" s="29" t="s">
        <v>21</v>
      </c>
      <c r="E23" s="29">
        <v>1375</v>
      </c>
      <c r="F23" s="29">
        <v>8</v>
      </c>
      <c r="G23" s="29">
        <v>10.5</v>
      </c>
      <c r="H23" s="29">
        <v>15</v>
      </c>
      <c r="I23" s="29">
        <v>5.5</v>
      </c>
      <c r="J23" s="29">
        <v>5.5</v>
      </c>
      <c r="K23" s="31">
        <f t="shared" si="16"/>
        <v>-2.5</v>
      </c>
      <c r="L23" s="31">
        <f t="shared" si="17"/>
        <v>-3437.5</v>
      </c>
      <c r="M23" s="31" t="s">
        <v>275</v>
      </c>
    </row>
    <row r="24" spans="1:16" s="32" customFormat="1" ht="15.75">
      <c r="A24" s="28">
        <v>45008</v>
      </c>
      <c r="B24" s="29" t="s">
        <v>43</v>
      </c>
      <c r="C24" s="29" t="s">
        <v>290</v>
      </c>
      <c r="D24" s="29" t="s">
        <v>21</v>
      </c>
      <c r="E24" s="29">
        <v>300</v>
      </c>
      <c r="F24" s="29">
        <v>21.5</v>
      </c>
      <c r="G24" s="29">
        <v>31.5</v>
      </c>
      <c r="H24" s="29">
        <v>50</v>
      </c>
      <c r="I24" s="29">
        <v>11.5</v>
      </c>
      <c r="J24" s="29">
        <v>29.45</v>
      </c>
      <c r="K24" s="29">
        <f t="shared" ref="K24:K25" si="18">J24-F24</f>
        <v>7.9499999999999993</v>
      </c>
      <c r="L24" s="29">
        <f t="shared" ref="L24:L25" si="19">K24*E24</f>
        <v>2385</v>
      </c>
      <c r="M24" s="29" t="s">
        <v>120</v>
      </c>
    </row>
    <row r="25" spans="1:16" s="32" customFormat="1" ht="15.75">
      <c r="A25" s="28">
        <v>45009</v>
      </c>
      <c r="B25" s="29" t="s">
        <v>72</v>
      </c>
      <c r="C25" s="29" t="s">
        <v>291</v>
      </c>
      <c r="D25" s="29" t="s">
        <v>21</v>
      </c>
      <c r="E25" s="29">
        <v>250</v>
      </c>
      <c r="F25" s="29">
        <v>34.5</v>
      </c>
      <c r="G25" s="29">
        <v>44.5</v>
      </c>
      <c r="H25" s="29">
        <v>60</v>
      </c>
      <c r="I25" s="29">
        <v>23</v>
      </c>
      <c r="J25" s="29">
        <v>23</v>
      </c>
      <c r="K25" s="31">
        <f t="shared" si="18"/>
        <v>-11.5</v>
      </c>
      <c r="L25" s="31">
        <f t="shared" si="19"/>
        <v>-2875</v>
      </c>
      <c r="M25" s="31" t="s">
        <v>275</v>
      </c>
    </row>
    <row r="26" spans="1:16" s="32" customFormat="1" ht="15.75">
      <c r="A26" s="28">
        <v>45016</v>
      </c>
      <c r="B26" s="29" t="s">
        <v>292</v>
      </c>
      <c r="C26" s="29" t="s">
        <v>293</v>
      </c>
      <c r="D26" s="29" t="s">
        <v>21</v>
      </c>
      <c r="E26" s="29">
        <v>250</v>
      </c>
      <c r="F26" s="29">
        <v>74</v>
      </c>
      <c r="G26" s="29">
        <v>90</v>
      </c>
      <c r="H26" s="29">
        <v>110</v>
      </c>
      <c r="I26" s="29">
        <v>60</v>
      </c>
      <c r="J26" s="29">
        <v>60</v>
      </c>
      <c r="K26" s="31">
        <f t="shared" ref="K26" si="20">J26-F26</f>
        <v>-14</v>
      </c>
      <c r="L26" s="31">
        <f t="shared" ref="L26" si="21">K26*E26</f>
        <v>-3500</v>
      </c>
      <c r="M26" s="31" t="s">
        <v>275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2"/>
  <sheetViews>
    <sheetView topLeftCell="A10" workbookViewId="0">
      <selection activeCell="A7" sqref="A7:XFD7"/>
    </sheetView>
  </sheetViews>
  <sheetFormatPr defaultRowHeight="15"/>
  <cols>
    <col min="1" max="1" width="12.42578125" customWidth="1"/>
    <col min="2" max="2" width="13.140625" customWidth="1"/>
    <col min="3" max="3" width="12.42578125" customWidth="1"/>
    <col min="13" max="13" width="14.5703125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7</v>
      </c>
      <c r="J2" s="14">
        <v>4</v>
      </c>
      <c r="K2" s="15">
        <v>1</v>
      </c>
      <c r="L2" s="14">
        <v>2</v>
      </c>
      <c r="M2" s="16">
        <f>J2/(J2+K2)</f>
        <v>0.8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SUM(L292:L593)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>
        <v>44958</v>
      </c>
      <c r="B7" s="29" t="s">
        <v>185</v>
      </c>
      <c r="C7" s="29" t="s">
        <v>180</v>
      </c>
      <c r="D7" s="29" t="s">
        <v>21</v>
      </c>
      <c r="E7" s="29">
        <v>625</v>
      </c>
      <c r="F7" s="29">
        <v>30</v>
      </c>
      <c r="G7" s="29">
        <v>35</v>
      </c>
      <c r="H7" s="29">
        <v>45</v>
      </c>
      <c r="I7" s="29">
        <v>25</v>
      </c>
      <c r="J7" s="29">
        <v>33.15</v>
      </c>
      <c r="K7" s="29">
        <f t="shared" ref="K7:K8" si="0">J7-F7</f>
        <v>3.1499999999999986</v>
      </c>
      <c r="L7" s="29">
        <f t="shared" ref="L7:L8" si="1">K7*E7</f>
        <v>1968.7499999999991</v>
      </c>
      <c r="M7" s="29" t="s">
        <v>120</v>
      </c>
    </row>
    <row r="8" spans="1:14" s="32" customFormat="1" ht="15.75">
      <c r="A8" s="28">
        <v>44958</v>
      </c>
      <c r="B8" s="29" t="s">
        <v>245</v>
      </c>
      <c r="C8" s="29" t="s">
        <v>132</v>
      </c>
      <c r="D8" s="29" t="s">
        <v>21</v>
      </c>
      <c r="E8" s="29">
        <v>700</v>
      </c>
      <c r="F8" s="29">
        <v>13.3</v>
      </c>
      <c r="G8" s="29">
        <v>18</v>
      </c>
      <c r="H8" s="29">
        <v>25</v>
      </c>
      <c r="I8" s="29">
        <v>9</v>
      </c>
      <c r="J8" s="29">
        <v>13.65</v>
      </c>
      <c r="K8" s="29">
        <f t="shared" si="0"/>
        <v>0.34999999999999964</v>
      </c>
      <c r="L8" s="29">
        <f t="shared" si="1"/>
        <v>244.99999999999974</v>
      </c>
      <c r="M8" s="29" t="s">
        <v>27</v>
      </c>
    </row>
    <row r="9" spans="1:14" s="32" customFormat="1" ht="15.75">
      <c r="A9" s="28">
        <v>44959</v>
      </c>
      <c r="B9" s="29" t="s">
        <v>45</v>
      </c>
      <c r="C9" s="29" t="s">
        <v>218</v>
      </c>
      <c r="D9" s="29" t="s">
        <v>21</v>
      </c>
      <c r="E9" s="29">
        <v>600</v>
      </c>
      <c r="F9" s="29">
        <v>13</v>
      </c>
      <c r="G9" s="29">
        <v>18</v>
      </c>
      <c r="H9" s="29">
        <v>30</v>
      </c>
      <c r="I9" s="29">
        <v>8</v>
      </c>
      <c r="J9" s="29">
        <v>13.45</v>
      </c>
      <c r="K9" s="29">
        <f t="shared" ref="K9:K10" si="2">J9-F9</f>
        <v>0.44999999999999929</v>
      </c>
      <c r="L9" s="29">
        <f t="shared" ref="L9:L10" si="3">K9*E9</f>
        <v>269.99999999999955</v>
      </c>
      <c r="M9" s="29" t="s">
        <v>27</v>
      </c>
    </row>
    <row r="10" spans="1:14" s="32" customFormat="1" ht="15.75">
      <c r="A10" s="28">
        <v>44960</v>
      </c>
      <c r="B10" s="29" t="s">
        <v>246</v>
      </c>
      <c r="C10" s="29" t="s">
        <v>247</v>
      </c>
      <c r="D10" s="29" t="s">
        <v>21</v>
      </c>
      <c r="E10" s="29">
        <v>150</v>
      </c>
      <c r="F10" s="29">
        <v>147</v>
      </c>
      <c r="G10" s="29">
        <v>185</v>
      </c>
      <c r="H10" s="29">
        <v>230</v>
      </c>
      <c r="I10" s="29">
        <v>120</v>
      </c>
      <c r="J10" s="29">
        <v>185</v>
      </c>
      <c r="K10" s="29">
        <f t="shared" si="2"/>
        <v>38</v>
      </c>
      <c r="L10" s="29">
        <f t="shared" si="3"/>
        <v>5700</v>
      </c>
      <c r="M10" s="29" t="s">
        <v>120</v>
      </c>
    </row>
    <row r="11" spans="1:14" s="32" customFormat="1" ht="15.75">
      <c r="A11" s="28">
        <v>44960</v>
      </c>
      <c r="B11" s="29" t="s">
        <v>248</v>
      </c>
      <c r="C11" s="29" t="s">
        <v>249</v>
      </c>
      <c r="D11" s="29" t="s">
        <v>21</v>
      </c>
      <c r="E11" s="29">
        <v>1600</v>
      </c>
      <c r="F11" s="29">
        <v>9.8000000000000007</v>
      </c>
      <c r="G11" s="29">
        <v>12.7</v>
      </c>
      <c r="H11" s="29">
        <v>17.2</v>
      </c>
      <c r="I11" s="29">
        <v>7.5</v>
      </c>
      <c r="J11" s="29">
        <v>11.6</v>
      </c>
      <c r="K11" s="29">
        <f t="shared" ref="K11" si="4">J11-F11</f>
        <v>1.7999999999999989</v>
      </c>
      <c r="L11" s="29">
        <f t="shared" ref="L11" si="5">K11*E11</f>
        <v>2879.9999999999982</v>
      </c>
      <c r="M11" s="29" t="s">
        <v>27</v>
      </c>
    </row>
    <row r="12" spans="1:14" s="32" customFormat="1" ht="15.75">
      <c r="A12" s="28">
        <v>44964</v>
      </c>
      <c r="B12" s="29" t="s">
        <v>25</v>
      </c>
      <c r="C12" s="29" t="s">
        <v>250</v>
      </c>
      <c r="D12" s="29" t="s">
        <v>21</v>
      </c>
      <c r="E12" s="29">
        <v>275</v>
      </c>
      <c r="F12" s="29">
        <v>47</v>
      </c>
      <c r="G12" s="29">
        <v>57</v>
      </c>
      <c r="H12" s="29">
        <v>85</v>
      </c>
      <c r="I12" s="29">
        <v>35</v>
      </c>
      <c r="J12" s="29">
        <v>57</v>
      </c>
      <c r="K12" s="29">
        <f t="shared" ref="K12" si="6">J12-F12</f>
        <v>10</v>
      </c>
      <c r="L12" s="29">
        <f t="shared" ref="L12" si="7">K12*E12</f>
        <v>2750</v>
      </c>
      <c r="M12" s="29" t="s">
        <v>27</v>
      </c>
    </row>
    <row r="13" spans="1:14" s="32" customFormat="1" ht="15.75">
      <c r="A13" s="28">
        <v>44965</v>
      </c>
      <c r="B13" s="29" t="s">
        <v>251</v>
      </c>
      <c r="C13" s="29" t="s">
        <v>252</v>
      </c>
      <c r="D13" s="29" t="s">
        <v>21</v>
      </c>
      <c r="E13" s="29">
        <v>600</v>
      </c>
      <c r="F13" s="29">
        <v>30</v>
      </c>
      <c r="G13" s="29">
        <v>36</v>
      </c>
      <c r="H13" s="29">
        <v>50</v>
      </c>
      <c r="I13" s="29">
        <v>24</v>
      </c>
      <c r="J13" s="29">
        <v>36</v>
      </c>
      <c r="K13" s="29">
        <f t="shared" ref="K13" si="8">J13-F13</f>
        <v>6</v>
      </c>
      <c r="L13" s="29">
        <f t="shared" ref="L13" si="9">K13*E13</f>
        <v>3600</v>
      </c>
      <c r="M13" s="29" t="s">
        <v>27</v>
      </c>
    </row>
    <row r="14" spans="1:14" s="32" customFormat="1" ht="15.75">
      <c r="A14" s="28">
        <v>44966</v>
      </c>
      <c r="B14" s="29" t="s">
        <v>253</v>
      </c>
      <c r="C14" s="29" t="s">
        <v>254</v>
      </c>
      <c r="D14" s="29" t="s">
        <v>21</v>
      </c>
      <c r="E14" s="29">
        <v>250</v>
      </c>
      <c r="F14" s="29">
        <v>61</v>
      </c>
      <c r="G14" s="29">
        <v>71</v>
      </c>
      <c r="H14" s="29">
        <v>91</v>
      </c>
      <c r="I14" s="29">
        <v>61</v>
      </c>
      <c r="J14" s="29">
        <v>71</v>
      </c>
      <c r="K14" s="29">
        <f t="shared" ref="K14:K15" si="10">J14-F14</f>
        <v>10</v>
      </c>
      <c r="L14" s="29">
        <f t="shared" ref="L14:L15" si="11">K14*E14</f>
        <v>2500</v>
      </c>
      <c r="M14" s="29" t="s">
        <v>27</v>
      </c>
    </row>
    <row r="15" spans="1:14" s="32" customFormat="1" ht="15.75">
      <c r="A15" s="28">
        <v>44967</v>
      </c>
      <c r="B15" s="29" t="s">
        <v>255</v>
      </c>
      <c r="C15" s="29" t="s">
        <v>184</v>
      </c>
      <c r="D15" s="29" t="s">
        <v>21</v>
      </c>
      <c r="E15" s="29">
        <v>600</v>
      </c>
      <c r="F15" s="29">
        <v>12.25</v>
      </c>
      <c r="G15" s="29">
        <v>18</v>
      </c>
      <c r="H15" s="29">
        <v>25</v>
      </c>
      <c r="I15" s="29">
        <v>7</v>
      </c>
      <c r="J15" s="29">
        <v>11.05</v>
      </c>
      <c r="K15" s="31">
        <f t="shared" si="10"/>
        <v>-1.1999999999999993</v>
      </c>
      <c r="L15" s="31">
        <f t="shared" si="11"/>
        <v>-719.99999999999955</v>
      </c>
      <c r="M15" s="31" t="s">
        <v>22</v>
      </c>
    </row>
    <row r="16" spans="1:14" s="32" customFormat="1" ht="15.75">
      <c r="A16" s="28">
        <v>44967</v>
      </c>
      <c r="B16" s="29" t="s">
        <v>75</v>
      </c>
      <c r="C16" s="29" t="s">
        <v>256</v>
      </c>
      <c r="D16" s="29" t="s">
        <v>21</v>
      </c>
      <c r="E16" s="29">
        <v>1400</v>
      </c>
      <c r="F16" s="29">
        <v>4.6500000000000004</v>
      </c>
      <c r="G16" s="29">
        <v>6.65</v>
      </c>
      <c r="H16" s="29">
        <v>9</v>
      </c>
      <c r="I16" s="29">
        <v>2.65</v>
      </c>
      <c r="J16" s="29">
        <v>3.95</v>
      </c>
      <c r="K16" s="31">
        <f t="shared" ref="K16:K17" si="12">J16-F16</f>
        <v>-0.70000000000000018</v>
      </c>
      <c r="L16" s="31">
        <f t="shared" ref="L16:L17" si="13">K16*E16</f>
        <v>-980.00000000000023</v>
      </c>
      <c r="M16" s="31" t="s">
        <v>22</v>
      </c>
    </row>
    <row r="17" spans="1:13" s="32" customFormat="1" ht="15.75">
      <c r="A17" s="28">
        <v>44970</v>
      </c>
      <c r="B17" s="29" t="s">
        <v>145</v>
      </c>
      <c r="C17" s="29" t="s">
        <v>257</v>
      </c>
      <c r="D17" s="29" t="s">
        <v>21</v>
      </c>
      <c r="E17" s="29">
        <v>125</v>
      </c>
      <c r="F17" s="29">
        <v>61</v>
      </c>
      <c r="G17" s="29">
        <v>81</v>
      </c>
      <c r="H17" s="29">
        <v>110</v>
      </c>
      <c r="I17" s="29">
        <v>41</v>
      </c>
      <c r="J17" s="29">
        <v>67</v>
      </c>
      <c r="K17" s="29">
        <f t="shared" si="12"/>
        <v>6</v>
      </c>
      <c r="L17" s="29">
        <f t="shared" si="13"/>
        <v>750</v>
      </c>
      <c r="M17" s="29" t="s">
        <v>120</v>
      </c>
    </row>
    <row r="18" spans="1:13" s="32" customFormat="1" ht="15.75">
      <c r="A18" s="28">
        <v>44971</v>
      </c>
      <c r="B18" s="29" t="s">
        <v>258</v>
      </c>
      <c r="C18" s="29" t="s">
        <v>259</v>
      </c>
      <c r="D18" s="29" t="s">
        <v>21</v>
      </c>
      <c r="E18" s="29">
        <v>275</v>
      </c>
      <c r="F18" s="29">
        <v>20.25</v>
      </c>
      <c r="G18" s="29">
        <v>30</v>
      </c>
      <c r="H18" s="29">
        <v>50</v>
      </c>
      <c r="I18" s="29">
        <v>10</v>
      </c>
      <c r="J18" s="29">
        <v>15</v>
      </c>
      <c r="K18" s="31">
        <f t="shared" ref="K18:K19" si="14">J18-F18</f>
        <v>-5.25</v>
      </c>
      <c r="L18" s="31">
        <f t="shared" ref="L18:L19" si="15">K18*E18</f>
        <v>-1443.75</v>
      </c>
      <c r="M18" s="31" t="s">
        <v>22</v>
      </c>
    </row>
    <row r="19" spans="1:13" s="32" customFormat="1" ht="15.75">
      <c r="A19" s="28">
        <v>44972</v>
      </c>
      <c r="B19" s="29" t="s">
        <v>214</v>
      </c>
      <c r="C19" s="29" t="s">
        <v>250</v>
      </c>
      <c r="D19" s="29" t="s">
        <v>21</v>
      </c>
      <c r="E19" s="29">
        <v>250</v>
      </c>
      <c r="F19" s="29">
        <v>37</v>
      </c>
      <c r="G19" s="29">
        <v>50</v>
      </c>
      <c r="H19" s="29">
        <v>80</v>
      </c>
      <c r="I19" s="29">
        <v>24</v>
      </c>
      <c r="J19" s="29">
        <v>48</v>
      </c>
      <c r="K19" s="29">
        <f t="shared" si="14"/>
        <v>11</v>
      </c>
      <c r="L19" s="29">
        <f t="shared" si="15"/>
        <v>2750</v>
      </c>
      <c r="M19" s="29" t="s">
        <v>27</v>
      </c>
    </row>
    <row r="20" spans="1:13" s="32" customFormat="1" ht="15.75">
      <c r="A20" s="28">
        <v>44973</v>
      </c>
      <c r="B20" s="29" t="s">
        <v>198</v>
      </c>
      <c r="C20" s="29" t="s">
        <v>131</v>
      </c>
      <c r="D20" s="29" t="s">
        <v>21</v>
      </c>
      <c r="E20" s="29">
        <v>400</v>
      </c>
      <c r="F20" s="29">
        <v>13</v>
      </c>
      <c r="G20" s="29">
        <v>20</v>
      </c>
      <c r="H20" s="29">
        <v>30</v>
      </c>
      <c r="I20" s="29">
        <v>5</v>
      </c>
      <c r="J20" s="29">
        <v>12.5</v>
      </c>
      <c r="K20" s="31">
        <f t="shared" ref="K20" si="16">J20-F20</f>
        <v>-0.5</v>
      </c>
      <c r="L20" s="31">
        <f t="shared" ref="L20" si="17">K20*E20</f>
        <v>-200</v>
      </c>
      <c r="M20" s="31" t="s">
        <v>22</v>
      </c>
    </row>
    <row r="21" spans="1:13" s="32" customFormat="1" ht="15.75">
      <c r="A21" s="28">
        <v>44973</v>
      </c>
      <c r="B21" s="29" t="s">
        <v>260</v>
      </c>
      <c r="C21" s="29" t="s">
        <v>261</v>
      </c>
      <c r="D21" s="29" t="s">
        <v>21</v>
      </c>
      <c r="E21" s="29">
        <v>500</v>
      </c>
      <c r="F21" s="29">
        <v>13.5</v>
      </c>
      <c r="G21" s="29">
        <v>19</v>
      </c>
      <c r="H21" s="29">
        <v>28</v>
      </c>
      <c r="I21" s="29">
        <v>8</v>
      </c>
      <c r="J21" s="29">
        <v>12.5</v>
      </c>
      <c r="K21" s="31">
        <f t="shared" ref="K21" si="18">J21-F21</f>
        <v>-1</v>
      </c>
      <c r="L21" s="31">
        <f t="shared" ref="L21" si="19">K21*E21</f>
        <v>-500</v>
      </c>
      <c r="M21" s="31" t="s">
        <v>22</v>
      </c>
    </row>
    <row r="22" spans="1:13" s="32" customFormat="1" ht="15.75">
      <c r="A22" s="28">
        <v>44974</v>
      </c>
      <c r="B22" s="29" t="s">
        <v>262</v>
      </c>
      <c r="C22" s="29" t="s">
        <v>44</v>
      </c>
      <c r="D22" s="29" t="s">
        <v>21</v>
      </c>
      <c r="E22" s="29">
        <v>475</v>
      </c>
      <c r="F22" s="29">
        <v>10.3</v>
      </c>
      <c r="G22" s="29">
        <v>17</v>
      </c>
      <c r="H22" s="29">
        <v>30</v>
      </c>
      <c r="I22" s="29">
        <v>4</v>
      </c>
      <c r="J22" s="29">
        <v>4</v>
      </c>
      <c r="K22" s="31" t="b">
        <f>O921=J22-F22</f>
        <v>0</v>
      </c>
      <c r="L22" s="31">
        <f t="shared" ref="L22:L23" si="20">K22*E22</f>
        <v>0</v>
      </c>
      <c r="M22" s="31" t="s">
        <v>22</v>
      </c>
    </row>
    <row r="23" spans="1:13" s="32" customFormat="1" ht="15.75">
      <c r="A23" s="28">
        <v>44977</v>
      </c>
      <c r="B23" s="29" t="s">
        <v>45</v>
      </c>
      <c r="C23" s="29" t="s">
        <v>94</v>
      </c>
      <c r="D23" s="29" t="s">
        <v>21</v>
      </c>
      <c r="E23" s="29">
        <v>600</v>
      </c>
      <c r="F23" s="29">
        <v>9.4</v>
      </c>
      <c r="G23" s="29">
        <v>15</v>
      </c>
      <c r="H23" s="29">
        <v>25</v>
      </c>
      <c r="I23" s="29">
        <v>3</v>
      </c>
      <c r="J23" s="29">
        <v>11.55</v>
      </c>
      <c r="K23" s="29">
        <f t="shared" ref="K23" si="21">J23-F23</f>
        <v>2.1500000000000004</v>
      </c>
      <c r="L23" s="29">
        <f t="shared" si="20"/>
        <v>1290.0000000000002</v>
      </c>
      <c r="M23" s="29" t="s">
        <v>27</v>
      </c>
    </row>
    <row r="24" spans="1:13" s="32" customFormat="1" ht="15.75">
      <c r="A24" s="28">
        <v>44978</v>
      </c>
      <c r="B24" s="29" t="s">
        <v>263</v>
      </c>
      <c r="C24" s="29" t="s">
        <v>264</v>
      </c>
      <c r="D24" s="29" t="s">
        <v>21</v>
      </c>
      <c r="E24" s="29">
        <v>2900</v>
      </c>
      <c r="F24" s="29">
        <v>13.9</v>
      </c>
      <c r="G24" s="29">
        <v>16.5</v>
      </c>
      <c r="H24" s="29">
        <v>20</v>
      </c>
      <c r="I24" s="29">
        <v>12</v>
      </c>
      <c r="J24" s="29">
        <v>12</v>
      </c>
      <c r="K24" s="31">
        <f t="shared" ref="K24:K25" si="22">J24-F24</f>
        <v>-1.9000000000000004</v>
      </c>
      <c r="L24" s="31">
        <f t="shared" ref="L24:L25" si="23">K24*E24</f>
        <v>-5510.0000000000009</v>
      </c>
      <c r="M24" s="31" t="s">
        <v>22</v>
      </c>
    </row>
    <row r="25" spans="1:13" s="32" customFormat="1" ht="15.75">
      <c r="A25" s="28" t="s">
        <v>265</v>
      </c>
      <c r="B25" s="29" t="s">
        <v>266</v>
      </c>
      <c r="C25" s="29" t="s">
        <v>267</v>
      </c>
      <c r="D25" s="29" t="s">
        <v>21</v>
      </c>
      <c r="E25" s="29">
        <v>850</v>
      </c>
      <c r="F25" s="29">
        <v>21.15</v>
      </c>
      <c r="G25" s="29">
        <v>26.15</v>
      </c>
      <c r="H25" s="29">
        <v>35</v>
      </c>
      <c r="I25" s="29">
        <v>16.149999999999999</v>
      </c>
      <c r="J25" s="29">
        <v>16.149999999999999</v>
      </c>
      <c r="K25" s="31">
        <f t="shared" si="22"/>
        <v>-5</v>
      </c>
      <c r="L25" s="31">
        <f t="shared" si="23"/>
        <v>-4250</v>
      </c>
      <c r="M25" s="31" t="s">
        <v>22</v>
      </c>
    </row>
    <row r="26" spans="1:13" s="32" customFormat="1" ht="15.75">
      <c r="A26" s="28" t="s">
        <v>265</v>
      </c>
      <c r="B26" s="29" t="s">
        <v>185</v>
      </c>
      <c r="C26" s="29" t="s">
        <v>89</v>
      </c>
      <c r="D26" s="29" t="s">
        <v>21</v>
      </c>
      <c r="E26" s="29">
        <v>625</v>
      </c>
      <c r="F26" s="29">
        <v>24.75</v>
      </c>
      <c r="G26" s="29">
        <v>30</v>
      </c>
      <c r="H26" s="29">
        <v>40</v>
      </c>
      <c r="I26" s="29">
        <v>19</v>
      </c>
      <c r="J26" s="29">
        <v>27</v>
      </c>
      <c r="K26" s="29">
        <f t="shared" ref="K26:K27" si="24">J26-F26</f>
        <v>2.25</v>
      </c>
      <c r="L26" s="29">
        <f t="shared" ref="L26:L27" si="25">K26*E26</f>
        <v>1406.25</v>
      </c>
      <c r="M26" s="29" t="s">
        <v>27</v>
      </c>
    </row>
    <row r="27" spans="1:13" s="32" customFormat="1" ht="15.75">
      <c r="A27" s="28">
        <v>44980</v>
      </c>
      <c r="B27" s="29" t="s">
        <v>268</v>
      </c>
      <c r="C27" s="29" t="s">
        <v>148</v>
      </c>
      <c r="D27" s="29" t="s">
        <v>21</v>
      </c>
      <c r="E27" s="29">
        <v>2300</v>
      </c>
      <c r="F27" s="29">
        <v>7.8</v>
      </c>
      <c r="G27" s="29">
        <v>9.8000000000000007</v>
      </c>
      <c r="H27" s="29">
        <v>13</v>
      </c>
      <c r="I27" s="29">
        <v>5.8</v>
      </c>
      <c r="J27" s="29">
        <v>5.8</v>
      </c>
      <c r="K27" s="31">
        <f t="shared" si="24"/>
        <v>-2</v>
      </c>
      <c r="L27" s="31">
        <f t="shared" si="25"/>
        <v>-4600</v>
      </c>
      <c r="M27" s="31" t="s">
        <v>22</v>
      </c>
    </row>
    <row r="28" spans="1:13" s="32" customFormat="1" ht="15.75">
      <c r="A28" s="28">
        <v>44981</v>
      </c>
      <c r="B28" s="29" t="s">
        <v>155</v>
      </c>
      <c r="C28" s="29" t="s">
        <v>129</v>
      </c>
      <c r="D28" s="29" t="s">
        <v>21</v>
      </c>
      <c r="E28" s="29">
        <v>500</v>
      </c>
      <c r="F28" s="29">
        <v>65</v>
      </c>
      <c r="G28" s="29">
        <v>80</v>
      </c>
      <c r="H28" s="29">
        <v>100</v>
      </c>
      <c r="I28" s="29">
        <v>50</v>
      </c>
      <c r="J28" s="29">
        <v>77</v>
      </c>
      <c r="K28" s="29">
        <f t="shared" ref="K28:K29" si="26">J28-F28</f>
        <v>12</v>
      </c>
      <c r="L28" s="29">
        <f t="shared" ref="L28:L29" si="27">K28*E28</f>
        <v>6000</v>
      </c>
      <c r="M28" s="29" t="s">
        <v>27</v>
      </c>
    </row>
    <row r="29" spans="1:13" s="32" customFormat="1" ht="15.75">
      <c r="A29" s="28">
        <v>44981</v>
      </c>
      <c r="B29" s="29" t="s">
        <v>269</v>
      </c>
      <c r="C29" s="29" t="s">
        <v>270</v>
      </c>
      <c r="D29" s="29" t="s">
        <v>21</v>
      </c>
      <c r="E29" s="29">
        <v>350</v>
      </c>
      <c r="F29" s="29">
        <v>63</v>
      </c>
      <c r="G29" s="29">
        <v>72</v>
      </c>
      <c r="H29" s="29">
        <v>100</v>
      </c>
      <c r="I29" s="29">
        <v>49</v>
      </c>
      <c r="J29" s="29">
        <v>70</v>
      </c>
      <c r="K29" s="29">
        <f t="shared" si="26"/>
        <v>7</v>
      </c>
      <c r="L29" s="29">
        <f t="shared" si="27"/>
        <v>2450</v>
      </c>
      <c r="M29" s="29" t="s">
        <v>27</v>
      </c>
    </row>
    <row r="30" spans="1:13" s="32" customFormat="1" ht="15.75">
      <c r="A30" s="28">
        <v>44984</v>
      </c>
      <c r="B30" s="29" t="s">
        <v>155</v>
      </c>
      <c r="C30" s="29" t="s">
        <v>129</v>
      </c>
      <c r="D30" s="29" t="s">
        <v>21</v>
      </c>
      <c r="E30" s="29">
        <v>500</v>
      </c>
      <c r="F30" s="29">
        <v>67</v>
      </c>
      <c r="G30" s="29">
        <v>80</v>
      </c>
      <c r="H30" s="29">
        <v>100</v>
      </c>
      <c r="I30" s="29">
        <v>50</v>
      </c>
      <c r="J30" s="29">
        <v>75</v>
      </c>
      <c r="K30" s="29">
        <f t="shared" ref="K30:K32" si="28">J30-F30</f>
        <v>8</v>
      </c>
      <c r="L30" s="29">
        <f t="shared" ref="L30:L32" si="29">K30*E30</f>
        <v>4000</v>
      </c>
      <c r="M30" s="29" t="s">
        <v>27</v>
      </c>
    </row>
    <row r="31" spans="1:13" s="32" customFormat="1" ht="15.75">
      <c r="A31" s="28">
        <v>44985</v>
      </c>
      <c r="B31" s="29" t="s">
        <v>214</v>
      </c>
      <c r="C31" s="29" t="s">
        <v>271</v>
      </c>
      <c r="D31" s="29" t="s">
        <v>21</v>
      </c>
      <c r="E31" s="29">
        <v>250</v>
      </c>
      <c r="F31" s="29">
        <v>63</v>
      </c>
      <c r="G31" s="29">
        <v>73</v>
      </c>
      <c r="H31" s="29">
        <v>95</v>
      </c>
      <c r="I31" s="29">
        <v>53</v>
      </c>
      <c r="J31" s="29">
        <v>70</v>
      </c>
      <c r="K31" s="29">
        <f t="shared" si="28"/>
        <v>7</v>
      </c>
      <c r="L31" s="29">
        <f t="shared" si="29"/>
        <v>1750</v>
      </c>
      <c r="M31" s="29" t="s">
        <v>27</v>
      </c>
    </row>
    <row r="32" spans="1:13" s="32" customFormat="1" ht="15.75">
      <c r="A32" s="28">
        <v>44985</v>
      </c>
      <c r="B32" s="29" t="s">
        <v>37</v>
      </c>
      <c r="C32" s="29" t="s">
        <v>272</v>
      </c>
      <c r="D32" s="29" t="s">
        <v>21</v>
      </c>
      <c r="E32" s="29">
        <v>400</v>
      </c>
      <c r="F32" s="29">
        <v>52</v>
      </c>
      <c r="G32" s="29">
        <v>58</v>
      </c>
      <c r="H32" s="29">
        <v>70</v>
      </c>
      <c r="I32" s="29">
        <v>44</v>
      </c>
      <c r="J32" s="29">
        <v>44</v>
      </c>
      <c r="K32" s="31">
        <f t="shared" si="28"/>
        <v>-8</v>
      </c>
      <c r="L32" s="31">
        <f t="shared" si="29"/>
        <v>-3200</v>
      </c>
      <c r="M32" s="31" t="s">
        <v>22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L3" sqref="L3"/>
    </sheetView>
  </sheetViews>
  <sheetFormatPr defaultRowHeight="15"/>
  <cols>
    <col min="1" max="1" width="12.85546875" customWidth="1"/>
    <col min="2" max="2" width="15.42578125" customWidth="1"/>
    <col min="3" max="3" width="10" customWidth="1"/>
    <col min="13" max="13" width="17.140625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16</v>
      </c>
      <c r="J2" s="14">
        <v>11</v>
      </c>
      <c r="K2" s="15">
        <v>5</v>
      </c>
      <c r="L2" s="14">
        <v>0</v>
      </c>
      <c r="M2" s="16">
        <f>J2/(J2+K2)</f>
        <v>0.6875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SUM(L266:L567)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>
        <v>44563</v>
      </c>
      <c r="B7" s="29" t="s">
        <v>232</v>
      </c>
      <c r="C7" s="29" t="s">
        <v>203</v>
      </c>
      <c r="D7" s="29" t="s">
        <v>21</v>
      </c>
      <c r="E7" s="29">
        <v>500</v>
      </c>
      <c r="F7" s="29">
        <v>32.6</v>
      </c>
      <c r="G7" s="29">
        <v>38</v>
      </c>
      <c r="H7" s="29">
        <v>45</v>
      </c>
      <c r="I7" s="29">
        <v>54</v>
      </c>
      <c r="J7" s="29">
        <v>25</v>
      </c>
      <c r="K7" s="31">
        <f t="shared" ref="K7:K8" si="0">J7-F7</f>
        <v>-7.6000000000000014</v>
      </c>
      <c r="L7" s="31">
        <f t="shared" ref="L7:L8" si="1">K7*E7</f>
        <v>-3800.0000000000009</v>
      </c>
      <c r="M7" s="31" t="s">
        <v>22</v>
      </c>
    </row>
    <row r="8" spans="1:14" s="32" customFormat="1" ht="15.75">
      <c r="A8" s="28">
        <v>44564</v>
      </c>
      <c r="B8" s="29" t="s">
        <v>233</v>
      </c>
      <c r="C8" s="29" t="s">
        <v>210</v>
      </c>
      <c r="D8" s="29" t="s">
        <v>21</v>
      </c>
      <c r="E8" s="29">
        <v>1100</v>
      </c>
      <c r="F8" s="29">
        <v>10.85</v>
      </c>
      <c r="G8" s="29">
        <v>13.85</v>
      </c>
      <c r="H8" s="29">
        <v>18</v>
      </c>
      <c r="I8" s="29">
        <v>11.75</v>
      </c>
      <c r="J8" s="29">
        <v>13.35</v>
      </c>
      <c r="K8" s="29">
        <f t="shared" si="0"/>
        <v>2.5</v>
      </c>
      <c r="L8" s="29">
        <f t="shared" si="1"/>
        <v>2750</v>
      </c>
      <c r="M8" s="29" t="s">
        <v>27</v>
      </c>
    </row>
    <row r="9" spans="1:14" s="32" customFormat="1" ht="15.75">
      <c r="A9" s="28">
        <v>44566</v>
      </c>
      <c r="B9" s="29" t="s">
        <v>63</v>
      </c>
      <c r="C9" s="29" t="s">
        <v>234</v>
      </c>
      <c r="D9" s="29" t="s">
        <v>21</v>
      </c>
      <c r="E9" s="29">
        <v>1200</v>
      </c>
      <c r="F9" s="29">
        <v>6.95</v>
      </c>
      <c r="G9" s="29">
        <v>10</v>
      </c>
      <c r="H9" s="29">
        <v>15</v>
      </c>
      <c r="I9" s="29">
        <v>2</v>
      </c>
      <c r="J9" s="29">
        <v>3</v>
      </c>
      <c r="K9" s="31">
        <f t="shared" ref="K9:K11" si="2">J9-F9</f>
        <v>-3.95</v>
      </c>
      <c r="L9" s="31">
        <f t="shared" ref="L9:L11" si="3">K9*E9</f>
        <v>-4740</v>
      </c>
      <c r="M9" s="31" t="s">
        <v>22</v>
      </c>
    </row>
    <row r="10" spans="1:14" s="32" customFormat="1" ht="15.75">
      <c r="A10" s="28">
        <v>44570</v>
      </c>
      <c r="B10" s="29" t="s">
        <v>235</v>
      </c>
      <c r="C10" s="29" t="s">
        <v>62</v>
      </c>
      <c r="D10" s="29" t="s">
        <v>21</v>
      </c>
      <c r="E10" s="29">
        <v>1500</v>
      </c>
      <c r="F10" s="29">
        <v>5</v>
      </c>
      <c r="G10" s="29">
        <v>7</v>
      </c>
      <c r="H10" s="29">
        <v>12</v>
      </c>
      <c r="I10" s="29">
        <v>2.5</v>
      </c>
      <c r="J10" s="29">
        <v>2.5</v>
      </c>
      <c r="K10" s="31">
        <f t="shared" si="2"/>
        <v>-2.5</v>
      </c>
      <c r="L10" s="31">
        <f t="shared" si="3"/>
        <v>-3750</v>
      </c>
      <c r="M10" s="31" t="s">
        <v>22</v>
      </c>
    </row>
    <row r="11" spans="1:14" s="32" customFormat="1" ht="15.75">
      <c r="A11" s="28">
        <v>44571</v>
      </c>
      <c r="B11" s="29" t="s">
        <v>43</v>
      </c>
      <c r="C11" s="29" t="s">
        <v>236</v>
      </c>
      <c r="D11" s="29" t="s">
        <v>21</v>
      </c>
      <c r="E11" s="29">
        <v>300</v>
      </c>
      <c r="F11" s="29">
        <v>21</v>
      </c>
      <c r="G11" s="29">
        <v>31</v>
      </c>
      <c r="H11" s="29">
        <v>50</v>
      </c>
      <c r="I11" s="29">
        <v>9</v>
      </c>
      <c r="J11" s="29">
        <v>23</v>
      </c>
      <c r="K11" s="29">
        <f t="shared" si="2"/>
        <v>2</v>
      </c>
      <c r="L11" s="29">
        <f t="shared" si="3"/>
        <v>600</v>
      </c>
      <c r="M11" s="29" t="s">
        <v>27</v>
      </c>
    </row>
    <row r="12" spans="1:14" s="32" customFormat="1" ht="15.75">
      <c r="A12" s="28">
        <v>44572</v>
      </c>
      <c r="B12" s="29" t="s">
        <v>134</v>
      </c>
      <c r="C12" s="29" t="s">
        <v>31</v>
      </c>
      <c r="D12" s="29" t="s">
        <v>21</v>
      </c>
      <c r="E12" s="29">
        <v>500</v>
      </c>
      <c r="F12" s="29">
        <v>10.55</v>
      </c>
      <c r="G12" s="29">
        <v>15.55</v>
      </c>
      <c r="H12" s="29">
        <v>25</v>
      </c>
      <c r="I12" s="29">
        <v>5</v>
      </c>
      <c r="J12" s="29">
        <v>16.5</v>
      </c>
      <c r="K12" s="29">
        <f t="shared" ref="K12" si="4">J12-F12</f>
        <v>5.9499999999999993</v>
      </c>
      <c r="L12" s="29">
        <f t="shared" ref="L12" si="5">K12*E12</f>
        <v>2974.9999999999995</v>
      </c>
      <c r="M12" s="29" t="s">
        <v>27</v>
      </c>
    </row>
    <row r="13" spans="1:14" s="32" customFormat="1" ht="15.75">
      <c r="A13" s="28">
        <v>44573</v>
      </c>
      <c r="B13" s="29" t="s">
        <v>237</v>
      </c>
      <c r="C13" s="29" t="s">
        <v>238</v>
      </c>
      <c r="D13" s="29" t="s">
        <v>21</v>
      </c>
      <c r="E13" s="29">
        <v>750</v>
      </c>
      <c r="F13" s="29">
        <v>9.3000000000000007</v>
      </c>
      <c r="G13" s="29">
        <v>13.4</v>
      </c>
      <c r="H13" s="29">
        <v>20</v>
      </c>
      <c r="I13" s="29">
        <v>4</v>
      </c>
      <c r="J13" s="29">
        <v>13.4</v>
      </c>
      <c r="K13" s="29">
        <f t="shared" ref="K13" si="6">J13-F13</f>
        <v>4.0999999999999996</v>
      </c>
      <c r="L13" s="29">
        <f t="shared" ref="L13" si="7">K13*E13</f>
        <v>3074.9999999999995</v>
      </c>
      <c r="M13" s="29" t="s">
        <v>27</v>
      </c>
    </row>
    <row r="14" spans="1:14" s="32" customFormat="1" ht="15.75">
      <c r="A14" s="28">
        <v>44574</v>
      </c>
      <c r="B14" s="29" t="s">
        <v>103</v>
      </c>
      <c r="C14" s="29" t="s">
        <v>239</v>
      </c>
      <c r="D14" s="29" t="s">
        <v>21</v>
      </c>
      <c r="E14" s="29">
        <v>400</v>
      </c>
      <c r="F14" s="29">
        <v>11.6</v>
      </c>
      <c r="G14" s="29">
        <v>20</v>
      </c>
      <c r="H14" s="29">
        <v>30</v>
      </c>
      <c r="I14" s="29">
        <v>2</v>
      </c>
      <c r="J14" s="29">
        <v>15.1</v>
      </c>
      <c r="K14" s="29">
        <f t="shared" ref="K14" si="8">J14-F14</f>
        <v>3.5</v>
      </c>
      <c r="L14" s="29">
        <f t="shared" ref="L14" si="9">K14*E14</f>
        <v>1400</v>
      </c>
      <c r="M14" s="29" t="s">
        <v>27</v>
      </c>
    </row>
    <row r="15" spans="1:14" s="32" customFormat="1" ht="15.75">
      <c r="A15" s="28">
        <v>44578</v>
      </c>
      <c r="B15" s="29" t="s">
        <v>240</v>
      </c>
      <c r="C15" s="29" t="s">
        <v>142</v>
      </c>
      <c r="D15" s="29" t="s">
        <v>21</v>
      </c>
      <c r="E15" s="29">
        <v>300</v>
      </c>
      <c r="F15" s="29">
        <v>23</v>
      </c>
      <c r="G15" s="29">
        <v>33</v>
      </c>
      <c r="H15" s="29">
        <v>60</v>
      </c>
      <c r="I15" s="29">
        <v>13</v>
      </c>
      <c r="J15" s="29">
        <v>25</v>
      </c>
      <c r="K15" s="29">
        <f t="shared" ref="K15" si="10">J15-F15</f>
        <v>2</v>
      </c>
      <c r="L15" s="29">
        <f t="shared" ref="L15" si="11">K15*E15</f>
        <v>600</v>
      </c>
      <c r="M15" s="29" t="s">
        <v>27</v>
      </c>
    </row>
    <row r="16" spans="1:14" s="32" customFormat="1" ht="15.75">
      <c r="A16" s="28">
        <v>44579</v>
      </c>
      <c r="B16" s="29" t="s">
        <v>25</v>
      </c>
      <c r="C16" s="29" t="s">
        <v>213</v>
      </c>
      <c r="D16" s="29" t="s">
        <v>21</v>
      </c>
      <c r="E16" s="29">
        <v>275</v>
      </c>
      <c r="F16" s="29">
        <v>22</v>
      </c>
      <c r="G16" s="29">
        <v>32</v>
      </c>
      <c r="H16" s="29">
        <v>50</v>
      </c>
      <c r="I16" s="29">
        <v>12</v>
      </c>
      <c r="J16" s="29">
        <v>27</v>
      </c>
      <c r="K16" s="29">
        <f t="shared" ref="K16" si="12">J16-F16</f>
        <v>5</v>
      </c>
      <c r="L16" s="29">
        <f t="shared" ref="L16" si="13">K16*E16</f>
        <v>1375</v>
      </c>
      <c r="M16" s="29" t="s">
        <v>27</v>
      </c>
    </row>
    <row r="17" spans="1:13" s="32" customFormat="1" ht="15.75">
      <c r="A17" s="28">
        <v>44580</v>
      </c>
      <c r="B17" s="29" t="s">
        <v>237</v>
      </c>
      <c r="C17" s="29" t="s">
        <v>216</v>
      </c>
      <c r="D17" s="29" t="s">
        <v>21</v>
      </c>
      <c r="E17" s="29">
        <v>750</v>
      </c>
      <c r="F17" s="29">
        <v>6</v>
      </c>
      <c r="G17" s="29">
        <v>10</v>
      </c>
      <c r="H17" s="29">
        <v>15</v>
      </c>
      <c r="I17" s="29">
        <v>1</v>
      </c>
      <c r="J17" s="29">
        <v>5.7</v>
      </c>
      <c r="K17" s="31">
        <f t="shared" ref="K17:K18" si="14">J17-F17</f>
        <v>-0.29999999999999982</v>
      </c>
      <c r="L17" s="31">
        <f t="shared" ref="L17:L18" si="15">K17*E17</f>
        <v>-224.99999999999986</v>
      </c>
      <c r="M17" s="31" t="s">
        <v>22</v>
      </c>
    </row>
    <row r="18" spans="1:13" s="32" customFormat="1" ht="15.75">
      <c r="A18" s="28">
        <v>44946</v>
      </c>
      <c r="B18" s="29" t="s">
        <v>217</v>
      </c>
      <c r="C18" s="29" t="s">
        <v>241</v>
      </c>
      <c r="D18" s="29" t="s">
        <v>21</v>
      </c>
      <c r="E18" s="29">
        <v>1350</v>
      </c>
      <c r="F18" s="29">
        <v>3.5</v>
      </c>
      <c r="G18" s="29">
        <v>5.65</v>
      </c>
      <c r="H18" s="29">
        <v>8</v>
      </c>
      <c r="I18" s="29">
        <v>1.5</v>
      </c>
      <c r="J18" s="29">
        <v>5.65</v>
      </c>
      <c r="K18" s="29">
        <f t="shared" si="14"/>
        <v>2.1500000000000004</v>
      </c>
      <c r="L18" s="29">
        <f t="shared" si="15"/>
        <v>2902.5000000000005</v>
      </c>
      <c r="M18" s="29" t="s">
        <v>27</v>
      </c>
    </row>
    <row r="19" spans="1:13" s="32" customFormat="1" ht="15.75">
      <c r="A19" s="28">
        <v>44950</v>
      </c>
      <c r="B19" s="29" t="s">
        <v>157</v>
      </c>
      <c r="C19" s="29" t="s">
        <v>242</v>
      </c>
      <c r="D19" s="29" t="s">
        <v>21</v>
      </c>
      <c r="E19" s="29">
        <v>975</v>
      </c>
      <c r="F19" s="29">
        <v>11</v>
      </c>
      <c r="G19" s="29">
        <v>14</v>
      </c>
      <c r="H19" s="29">
        <v>20</v>
      </c>
      <c r="I19" s="29">
        <v>8</v>
      </c>
      <c r="J19" s="29">
        <v>11.25</v>
      </c>
      <c r="K19" s="29">
        <f t="shared" ref="K19" si="16">J19-F19</f>
        <v>0.25</v>
      </c>
      <c r="L19" s="29">
        <f t="shared" ref="L19" si="17">K19*E19</f>
        <v>243.75</v>
      </c>
      <c r="M19" s="29" t="s">
        <v>27</v>
      </c>
    </row>
    <row r="20" spans="1:13" s="32" customFormat="1" ht="15.75">
      <c r="A20" s="28">
        <v>44951</v>
      </c>
      <c r="B20" s="29" t="s">
        <v>165</v>
      </c>
      <c r="C20" s="29" t="s">
        <v>243</v>
      </c>
      <c r="D20" s="29" t="s">
        <v>21</v>
      </c>
      <c r="E20" s="29">
        <v>1425</v>
      </c>
      <c r="F20" s="29">
        <v>12</v>
      </c>
      <c r="G20" s="29">
        <v>15.1</v>
      </c>
      <c r="H20" s="29">
        <v>19.5</v>
      </c>
      <c r="I20" s="29">
        <v>8.8000000000000007</v>
      </c>
      <c r="J20" s="29">
        <v>13.6</v>
      </c>
      <c r="K20" s="29">
        <f t="shared" ref="K20:K21" si="18">J20-F20</f>
        <v>1.5999999999999996</v>
      </c>
      <c r="L20" s="29">
        <f t="shared" ref="L20:L21" si="19">K20*E20</f>
        <v>2279.9999999999995</v>
      </c>
      <c r="M20" s="29" t="s">
        <v>27</v>
      </c>
    </row>
    <row r="21" spans="1:13" s="32" customFormat="1" ht="15.75">
      <c r="A21" s="28">
        <v>44953</v>
      </c>
      <c r="B21" s="29" t="s">
        <v>79</v>
      </c>
      <c r="C21" s="29" t="s">
        <v>160</v>
      </c>
      <c r="D21" s="29" t="s">
        <v>21</v>
      </c>
      <c r="E21" s="29">
        <v>100</v>
      </c>
      <c r="F21" s="29">
        <v>123</v>
      </c>
      <c r="G21" s="29">
        <v>145</v>
      </c>
      <c r="H21" s="29">
        <v>170</v>
      </c>
      <c r="I21" s="29">
        <v>105</v>
      </c>
      <c r="J21" s="29">
        <v>105</v>
      </c>
      <c r="K21" s="31">
        <f t="shared" si="18"/>
        <v>-18</v>
      </c>
      <c r="L21" s="31">
        <f t="shared" si="19"/>
        <v>-1800</v>
      </c>
      <c r="M21" s="31" t="s">
        <v>22</v>
      </c>
    </row>
    <row r="22" spans="1:13" s="32" customFormat="1" ht="15.75">
      <c r="A22" s="28">
        <v>44956</v>
      </c>
      <c r="B22" s="29" t="s">
        <v>244</v>
      </c>
      <c r="C22" s="29" t="s">
        <v>216</v>
      </c>
      <c r="D22" s="29" t="s">
        <v>21</v>
      </c>
      <c r="E22" s="29">
        <v>500</v>
      </c>
      <c r="F22" s="29">
        <v>52</v>
      </c>
      <c r="G22" s="29">
        <v>63</v>
      </c>
      <c r="H22" s="29">
        <v>70</v>
      </c>
      <c r="I22" s="29">
        <v>43</v>
      </c>
      <c r="J22" s="29">
        <v>43</v>
      </c>
      <c r="K22" s="31">
        <f t="shared" ref="K22" si="20">J22-F22</f>
        <v>-9</v>
      </c>
      <c r="L22" s="31">
        <f t="shared" ref="L22" si="21">K22*E22</f>
        <v>-4500</v>
      </c>
      <c r="M22" s="31" t="s">
        <v>22</v>
      </c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7"/>
  <sheetViews>
    <sheetView workbookViewId="0">
      <selection activeCell="A16" sqref="A16:XFD16"/>
    </sheetView>
  </sheetViews>
  <sheetFormatPr defaultRowHeight="15"/>
  <cols>
    <col min="1" max="1" width="14.5703125" customWidth="1"/>
    <col min="2" max="2" width="12.85546875" customWidth="1"/>
    <col min="3" max="3" width="11.85546875" customWidth="1"/>
    <col min="13" max="13" width="16.28515625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7</v>
      </c>
      <c r="J2" s="14">
        <v>4</v>
      </c>
      <c r="K2" s="15">
        <v>1</v>
      </c>
      <c r="L2" s="14">
        <v>2</v>
      </c>
      <c r="M2" s="16">
        <f>J2/(J2+K2)</f>
        <v>0.8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SUM(L250:L551)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>
        <v>44900</v>
      </c>
      <c r="B7" s="29" t="s">
        <v>75</v>
      </c>
      <c r="C7" s="29" t="s">
        <v>209</v>
      </c>
      <c r="D7" s="29" t="s">
        <v>21</v>
      </c>
      <c r="E7" s="29">
        <v>1400</v>
      </c>
      <c r="F7" s="29">
        <v>10.15</v>
      </c>
      <c r="G7" s="29">
        <v>14.2</v>
      </c>
      <c r="H7" s="29">
        <v>20</v>
      </c>
      <c r="I7" s="29">
        <v>8</v>
      </c>
      <c r="J7" s="29">
        <v>11.5</v>
      </c>
      <c r="K7" s="29">
        <f t="shared" ref="K7" si="0">J7-F7</f>
        <v>1.3499999999999996</v>
      </c>
      <c r="L7" s="29">
        <f t="shared" ref="L7" si="1">K7*E7</f>
        <v>1889.9999999999995</v>
      </c>
      <c r="M7" s="29" t="s">
        <v>27</v>
      </c>
    </row>
    <row r="8" spans="1:14" s="32" customFormat="1" ht="15.75">
      <c r="A8" s="28">
        <v>44902</v>
      </c>
      <c r="B8" s="29" t="s">
        <v>25</v>
      </c>
      <c r="C8" s="29" t="s">
        <v>210</v>
      </c>
      <c r="D8" s="29" t="s">
        <v>21</v>
      </c>
      <c r="E8" s="29">
        <v>275</v>
      </c>
      <c r="F8" s="29">
        <v>64</v>
      </c>
      <c r="G8" s="29">
        <v>74</v>
      </c>
      <c r="H8" s="29">
        <v>85</v>
      </c>
      <c r="I8" s="29">
        <v>54</v>
      </c>
      <c r="J8" s="29">
        <v>74</v>
      </c>
      <c r="K8" s="29">
        <f t="shared" ref="K8" si="2">J8-F8</f>
        <v>10</v>
      </c>
      <c r="L8" s="29">
        <f t="shared" ref="L8" si="3">K8*E8</f>
        <v>2750</v>
      </c>
      <c r="M8" s="29" t="s">
        <v>27</v>
      </c>
    </row>
    <row r="9" spans="1:14" s="32" customFormat="1" ht="15.75">
      <c r="A9" s="28">
        <v>44903</v>
      </c>
      <c r="B9" s="29" t="s">
        <v>43</v>
      </c>
      <c r="C9" s="29" t="s">
        <v>211</v>
      </c>
      <c r="D9" s="29" t="s">
        <v>21</v>
      </c>
      <c r="E9" s="29">
        <v>407</v>
      </c>
      <c r="F9" s="29">
        <v>69</v>
      </c>
      <c r="G9" s="29">
        <v>79</v>
      </c>
      <c r="H9" s="29">
        <v>90</v>
      </c>
      <c r="I9" s="29">
        <v>59</v>
      </c>
      <c r="J9" s="29">
        <v>71.5</v>
      </c>
      <c r="K9" s="29">
        <f t="shared" ref="K9" si="4">J9-F9</f>
        <v>2.5</v>
      </c>
      <c r="L9" s="29">
        <f t="shared" ref="L9" si="5">K9*E9</f>
        <v>1017.5</v>
      </c>
      <c r="M9" s="29" t="s">
        <v>27</v>
      </c>
    </row>
    <row r="10" spans="1:14" s="32" customFormat="1" ht="15.75">
      <c r="A10" s="28">
        <v>44904</v>
      </c>
      <c r="B10" s="29" t="s">
        <v>63</v>
      </c>
      <c r="C10" s="29" t="s">
        <v>212</v>
      </c>
      <c r="D10" s="29" t="s">
        <v>21</v>
      </c>
      <c r="E10" s="29">
        <v>1200</v>
      </c>
      <c r="F10" s="29">
        <v>11.75</v>
      </c>
      <c r="G10" s="29">
        <v>13.75</v>
      </c>
      <c r="H10" s="29">
        <v>16</v>
      </c>
      <c r="I10" s="29">
        <v>9</v>
      </c>
      <c r="J10" s="29">
        <v>11.2</v>
      </c>
      <c r="K10" s="31">
        <f t="shared" ref="K10" si="6">J10-F10</f>
        <v>-0.55000000000000071</v>
      </c>
      <c r="L10" s="31">
        <f t="shared" ref="L10" si="7">K10*E10</f>
        <v>-660.00000000000091</v>
      </c>
      <c r="M10" s="31" t="s">
        <v>22</v>
      </c>
    </row>
    <row r="11" spans="1:14" s="32" customFormat="1" ht="15.75">
      <c r="A11" s="28">
        <v>44907</v>
      </c>
      <c r="B11" s="29" t="s">
        <v>25</v>
      </c>
      <c r="C11" s="29" t="s">
        <v>213</v>
      </c>
      <c r="D11" s="29" t="s">
        <v>21</v>
      </c>
      <c r="E11" s="29">
        <v>275</v>
      </c>
      <c r="F11" s="29">
        <v>63</v>
      </c>
      <c r="G11" s="29">
        <v>73</v>
      </c>
      <c r="H11" s="29">
        <v>92</v>
      </c>
      <c r="I11" s="29">
        <v>53</v>
      </c>
      <c r="J11" s="29">
        <v>53</v>
      </c>
      <c r="K11" s="31">
        <f t="shared" ref="K11" si="8">J11-F11</f>
        <v>-10</v>
      </c>
      <c r="L11" s="31">
        <f t="shared" ref="L11" si="9">K11*E11</f>
        <v>-2750</v>
      </c>
      <c r="M11" s="31" t="s">
        <v>22</v>
      </c>
    </row>
    <row r="12" spans="1:14" s="32" customFormat="1" ht="15.75">
      <c r="A12" s="28">
        <v>44908</v>
      </c>
      <c r="B12" s="29" t="s">
        <v>58</v>
      </c>
      <c r="C12" s="29" t="s">
        <v>210</v>
      </c>
      <c r="D12" s="29" t="s">
        <v>21</v>
      </c>
      <c r="E12" s="29">
        <v>300</v>
      </c>
      <c r="F12" s="29">
        <v>81</v>
      </c>
      <c r="G12" s="29">
        <v>91</v>
      </c>
      <c r="H12" s="29">
        <v>110</v>
      </c>
      <c r="I12" s="29">
        <v>70</v>
      </c>
      <c r="J12" s="29">
        <v>70</v>
      </c>
      <c r="K12" s="31">
        <f t="shared" ref="K12:K13" si="10">J12-F12</f>
        <v>-11</v>
      </c>
      <c r="L12" s="31">
        <f t="shared" ref="L12:L13" si="11">K12*E12</f>
        <v>-3300</v>
      </c>
      <c r="M12" s="31" t="s">
        <v>22</v>
      </c>
    </row>
    <row r="13" spans="1:14" s="32" customFormat="1" ht="15.75">
      <c r="A13" s="28">
        <v>44908</v>
      </c>
      <c r="B13" s="29" t="s">
        <v>134</v>
      </c>
      <c r="C13" s="29" t="s">
        <v>131</v>
      </c>
      <c r="D13" s="29" t="s">
        <v>21</v>
      </c>
      <c r="E13" s="29">
        <v>500</v>
      </c>
      <c r="F13" s="29">
        <v>34</v>
      </c>
      <c r="G13" s="29">
        <v>39</v>
      </c>
      <c r="H13" s="29">
        <v>50</v>
      </c>
      <c r="I13" s="29">
        <v>29</v>
      </c>
      <c r="J13" s="29">
        <v>39</v>
      </c>
      <c r="K13" s="29">
        <f t="shared" si="10"/>
        <v>5</v>
      </c>
      <c r="L13" s="29">
        <f t="shared" si="11"/>
        <v>2500</v>
      </c>
      <c r="M13" s="29" t="s">
        <v>27</v>
      </c>
    </row>
    <row r="14" spans="1:14" s="32" customFormat="1" ht="15.75">
      <c r="A14" s="28">
        <v>44909</v>
      </c>
      <c r="B14" s="29" t="s">
        <v>214</v>
      </c>
      <c r="C14" s="29" t="s">
        <v>215</v>
      </c>
      <c r="D14" s="29" t="s">
        <v>21</v>
      </c>
      <c r="E14" s="29">
        <v>250</v>
      </c>
      <c r="F14" s="29">
        <v>84</v>
      </c>
      <c r="G14" s="29">
        <v>96</v>
      </c>
      <c r="H14" s="29">
        <v>110</v>
      </c>
      <c r="I14" s="29">
        <v>72</v>
      </c>
      <c r="J14" s="29">
        <v>72</v>
      </c>
      <c r="K14" s="31">
        <f t="shared" ref="K14" si="12">J14-F14</f>
        <v>-12</v>
      </c>
      <c r="L14" s="31">
        <f t="shared" ref="L14" si="13">K14*E14</f>
        <v>-3000</v>
      </c>
      <c r="M14" s="31" t="s">
        <v>22</v>
      </c>
    </row>
    <row r="15" spans="1:14" s="32" customFormat="1" ht="15.75">
      <c r="A15" s="28">
        <v>44910</v>
      </c>
      <c r="B15" s="29" t="s">
        <v>192</v>
      </c>
      <c r="C15" s="29" t="s">
        <v>216</v>
      </c>
      <c r="D15" s="29" t="s">
        <v>21</v>
      </c>
      <c r="E15" s="29">
        <v>400</v>
      </c>
      <c r="F15" s="29">
        <v>41</v>
      </c>
      <c r="G15" s="29">
        <v>51</v>
      </c>
      <c r="H15" s="29">
        <v>70</v>
      </c>
      <c r="I15" s="29">
        <v>30</v>
      </c>
      <c r="J15" s="29">
        <v>30</v>
      </c>
      <c r="K15" s="31">
        <f t="shared" ref="K15:K17" si="14">J15-F15</f>
        <v>-11</v>
      </c>
      <c r="L15" s="31">
        <f t="shared" ref="L15:L17" si="15">K15*E15</f>
        <v>-4400</v>
      </c>
      <c r="M15" s="31" t="s">
        <v>22</v>
      </c>
    </row>
    <row r="16" spans="1:14" s="32" customFormat="1" ht="15.75">
      <c r="A16" s="28">
        <v>44911</v>
      </c>
      <c r="B16" s="29" t="s">
        <v>217</v>
      </c>
      <c r="C16" s="29" t="s">
        <v>207</v>
      </c>
      <c r="D16" s="29" t="s">
        <v>21</v>
      </c>
      <c r="E16" s="29">
        <v>1350</v>
      </c>
      <c r="F16" s="29">
        <v>6.75</v>
      </c>
      <c r="G16" s="29">
        <v>8.75</v>
      </c>
      <c r="H16" s="29">
        <v>11</v>
      </c>
      <c r="I16" s="29">
        <v>4.75</v>
      </c>
      <c r="J16" s="29">
        <v>4.75</v>
      </c>
      <c r="K16" s="31">
        <f t="shared" si="14"/>
        <v>-2</v>
      </c>
      <c r="L16" s="31">
        <f t="shared" si="15"/>
        <v>-2700</v>
      </c>
      <c r="M16" s="31" t="s">
        <v>22</v>
      </c>
    </row>
    <row r="17" spans="1:16" s="32" customFormat="1" ht="15.75">
      <c r="A17" s="28">
        <v>44914</v>
      </c>
      <c r="B17" s="29" t="s">
        <v>169</v>
      </c>
      <c r="C17" s="29" t="s">
        <v>218</v>
      </c>
      <c r="D17" s="29" t="s">
        <v>21</v>
      </c>
      <c r="E17" s="29">
        <v>750</v>
      </c>
      <c r="F17" s="29">
        <v>6.67</v>
      </c>
      <c r="G17" s="29">
        <v>9.61</v>
      </c>
      <c r="H17" s="29">
        <v>15</v>
      </c>
      <c r="I17" s="29">
        <v>3</v>
      </c>
      <c r="J17" s="29">
        <v>9.61</v>
      </c>
      <c r="K17" s="29">
        <f t="shared" si="14"/>
        <v>2.9399999999999995</v>
      </c>
      <c r="L17" s="29">
        <f t="shared" si="15"/>
        <v>2204.9999999999995</v>
      </c>
      <c r="M17" s="29" t="s">
        <v>27</v>
      </c>
    </row>
    <row r="18" spans="1:16" s="32" customFormat="1" ht="15.75">
      <c r="A18" s="28">
        <v>44915</v>
      </c>
      <c r="B18" s="29" t="s">
        <v>219</v>
      </c>
      <c r="C18" s="29" t="s">
        <v>220</v>
      </c>
      <c r="D18" s="29" t="s">
        <v>21</v>
      </c>
      <c r="E18" s="29">
        <v>875</v>
      </c>
      <c r="F18" s="29">
        <v>8.1999999999999993</v>
      </c>
      <c r="G18" s="29">
        <v>12.2</v>
      </c>
      <c r="H18" s="29">
        <v>20</v>
      </c>
      <c r="I18" s="29">
        <v>4</v>
      </c>
      <c r="J18" s="29">
        <v>10.5</v>
      </c>
      <c r="K18" s="29">
        <f t="shared" ref="K18:K19" si="16">J18-F18</f>
        <v>2.3000000000000007</v>
      </c>
      <c r="L18" s="29">
        <f t="shared" ref="L18:L19" si="17">K18*E18</f>
        <v>2012.5000000000007</v>
      </c>
      <c r="M18" s="29" t="s">
        <v>27</v>
      </c>
    </row>
    <row r="19" spans="1:16" s="32" customFormat="1" ht="15.75">
      <c r="A19" s="28">
        <v>44916</v>
      </c>
      <c r="B19" s="29" t="s">
        <v>221</v>
      </c>
      <c r="C19" s="29" t="s">
        <v>222</v>
      </c>
      <c r="D19" s="29" t="s">
        <v>21</v>
      </c>
      <c r="E19" s="29">
        <v>1800</v>
      </c>
      <c r="F19" s="29">
        <v>4.6500000000000004</v>
      </c>
      <c r="G19" s="29">
        <v>6.65</v>
      </c>
      <c r="H19" s="29">
        <v>9</v>
      </c>
      <c r="I19" s="29">
        <v>2.65</v>
      </c>
      <c r="J19" s="29">
        <v>6.65</v>
      </c>
      <c r="K19" s="29">
        <f t="shared" si="16"/>
        <v>2</v>
      </c>
      <c r="L19" s="29">
        <f t="shared" si="17"/>
        <v>3600</v>
      </c>
      <c r="M19" s="29" t="s">
        <v>27</v>
      </c>
    </row>
    <row r="20" spans="1:16" s="32" customFormat="1" ht="15.75">
      <c r="A20" s="28">
        <v>44917</v>
      </c>
      <c r="B20" s="29" t="s">
        <v>223</v>
      </c>
      <c r="C20" s="29" t="s">
        <v>224</v>
      </c>
      <c r="D20" s="29" t="s">
        <v>21</v>
      </c>
      <c r="E20" s="29">
        <v>1800</v>
      </c>
      <c r="F20" s="29">
        <v>5.15</v>
      </c>
      <c r="G20" s="29">
        <v>7.15</v>
      </c>
      <c r="H20" s="29">
        <v>10</v>
      </c>
      <c r="I20" s="29">
        <v>3</v>
      </c>
      <c r="J20" s="29">
        <v>6.8</v>
      </c>
      <c r="K20" s="29">
        <f t="shared" ref="K20:K22" si="18">J20-F20</f>
        <v>1.6499999999999995</v>
      </c>
      <c r="L20" s="29">
        <f t="shared" ref="L20:L22" si="19">K20*E20</f>
        <v>2969.9999999999991</v>
      </c>
      <c r="M20" s="29" t="s">
        <v>27</v>
      </c>
    </row>
    <row r="21" spans="1:16" s="32" customFormat="1" ht="15.75">
      <c r="A21" s="28">
        <v>44918</v>
      </c>
      <c r="B21" s="29" t="s">
        <v>225</v>
      </c>
      <c r="C21" s="29" t="s">
        <v>226</v>
      </c>
      <c r="D21" s="29" t="s">
        <v>21</v>
      </c>
      <c r="E21" s="29">
        <v>850</v>
      </c>
      <c r="F21" s="29">
        <v>10.7</v>
      </c>
      <c r="G21" s="29">
        <v>14.7</v>
      </c>
      <c r="H21" s="29">
        <v>20</v>
      </c>
      <c r="I21" s="29">
        <v>6</v>
      </c>
      <c r="J21" s="29">
        <v>14.7</v>
      </c>
      <c r="K21" s="29">
        <f t="shared" si="18"/>
        <v>4</v>
      </c>
      <c r="L21" s="29">
        <f t="shared" si="19"/>
        <v>3400</v>
      </c>
      <c r="M21" s="29" t="s">
        <v>27</v>
      </c>
    </row>
    <row r="22" spans="1:16" s="32" customFormat="1" ht="15.75">
      <c r="A22" s="28">
        <v>44921</v>
      </c>
      <c r="B22" s="29" t="s">
        <v>198</v>
      </c>
      <c r="C22" s="29" t="s">
        <v>216</v>
      </c>
      <c r="D22" s="29" t="s">
        <v>21</v>
      </c>
      <c r="E22" s="29">
        <v>500</v>
      </c>
      <c r="F22" s="29">
        <v>11.3</v>
      </c>
      <c r="G22" s="29">
        <v>14.5</v>
      </c>
      <c r="H22" s="29">
        <v>20</v>
      </c>
      <c r="I22" s="29">
        <v>3</v>
      </c>
      <c r="J22" s="29">
        <v>3</v>
      </c>
      <c r="K22" s="31">
        <f t="shared" si="18"/>
        <v>-8.3000000000000007</v>
      </c>
      <c r="L22" s="31">
        <f t="shared" si="19"/>
        <v>-4150</v>
      </c>
      <c r="M22" s="31" t="s">
        <v>22</v>
      </c>
    </row>
    <row r="23" spans="1:16" s="32" customFormat="1" ht="15.75">
      <c r="A23" s="28">
        <v>44922</v>
      </c>
      <c r="B23" s="29" t="s">
        <v>227</v>
      </c>
      <c r="C23" s="29" t="s">
        <v>228</v>
      </c>
      <c r="D23" s="29" t="s">
        <v>21</v>
      </c>
      <c r="E23" s="29">
        <v>1250</v>
      </c>
      <c r="F23" s="29">
        <v>5.6</v>
      </c>
      <c r="G23" s="29">
        <v>8</v>
      </c>
      <c r="H23" s="29">
        <v>12</v>
      </c>
      <c r="I23" s="29">
        <v>3</v>
      </c>
      <c r="J23" s="29">
        <v>8</v>
      </c>
      <c r="K23" s="29">
        <f t="shared" ref="K23" si="20">J23-F23</f>
        <v>2.4000000000000004</v>
      </c>
      <c r="L23" s="29">
        <f t="shared" ref="L23" si="21">K23*E23</f>
        <v>3000.0000000000005</v>
      </c>
      <c r="M23" s="29" t="s">
        <v>27</v>
      </c>
    </row>
    <row r="24" spans="1:16" s="32" customFormat="1" ht="15.75">
      <c r="A24" s="28">
        <v>44923</v>
      </c>
      <c r="B24" s="29" t="s">
        <v>171</v>
      </c>
      <c r="C24" s="29" t="s">
        <v>229</v>
      </c>
      <c r="D24" s="29" t="s">
        <v>21</v>
      </c>
      <c r="E24" s="29">
        <v>1000</v>
      </c>
      <c r="F24" s="29">
        <v>8.25</v>
      </c>
      <c r="G24" s="29">
        <v>13</v>
      </c>
      <c r="H24" s="29">
        <v>20</v>
      </c>
      <c r="I24" s="29">
        <v>3</v>
      </c>
      <c r="J24" s="29">
        <v>13</v>
      </c>
      <c r="K24" s="29">
        <f t="shared" ref="K24:K25" si="22">J24-F24</f>
        <v>4.75</v>
      </c>
      <c r="L24" s="29">
        <f t="shared" ref="L24:L25" si="23">K24*E24</f>
        <v>4750</v>
      </c>
      <c r="M24" s="29" t="s">
        <v>27</v>
      </c>
    </row>
    <row r="25" spans="1:16" s="32" customFormat="1" ht="15.75">
      <c r="A25" s="28">
        <v>44924</v>
      </c>
      <c r="B25" s="29" t="s">
        <v>230</v>
      </c>
      <c r="C25" s="29" t="s">
        <v>231</v>
      </c>
      <c r="D25" s="29" t="s">
        <v>21</v>
      </c>
      <c r="E25" s="29">
        <v>650</v>
      </c>
      <c r="F25" s="29">
        <v>12.55</v>
      </c>
      <c r="G25" s="29">
        <v>19</v>
      </c>
      <c r="H25" s="29">
        <v>30</v>
      </c>
      <c r="I25" s="29">
        <v>6</v>
      </c>
      <c r="J25" s="29">
        <v>6</v>
      </c>
      <c r="K25" s="31">
        <f t="shared" si="22"/>
        <v>-6.5500000000000007</v>
      </c>
      <c r="L25" s="31">
        <f t="shared" si="23"/>
        <v>-4257.5000000000009</v>
      </c>
      <c r="M25" s="31" t="s">
        <v>22</v>
      </c>
    </row>
    <row r="27" spans="1:16">
      <c r="P27" s="34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A20" sqref="A20:XFD20"/>
    </sheetView>
  </sheetViews>
  <sheetFormatPr defaultRowHeight="15"/>
  <cols>
    <col min="1" max="1" width="15.28515625" customWidth="1"/>
    <col min="2" max="2" width="15.140625" customWidth="1"/>
    <col min="3" max="3" width="12.140625" customWidth="1"/>
    <col min="13" max="13" width="15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7</v>
      </c>
      <c r="J2" s="14">
        <v>4</v>
      </c>
      <c r="K2" s="15">
        <v>1</v>
      </c>
      <c r="L2" s="14">
        <v>2</v>
      </c>
      <c r="M2" s="16">
        <f>J2/(J2+K2)</f>
        <v>0.8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SUM(L231:L532)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>
        <v>44866</v>
      </c>
      <c r="B7" s="29" t="s">
        <v>192</v>
      </c>
      <c r="C7" s="29" t="s">
        <v>193</v>
      </c>
      <c r="D7" s="29" t="s">
        <v>21</v>
      </c>
      <c r="E7" s="29">
        <v>400</v>
      </c>
      <c r="F7" s="29">
        <v>58</v>
      </c>
      <c r="G7" s="29">
        <v>70</v>
      </c>
      <c r="H7" s="29">
        <v>85</v>
      </c>
      <c r="I7" s="29">
        <v>50</v>
      </c>
      <c r="J7" s="29">
        <v>50</v>
      </c>
      <c r="K7" s="31">
        <f t="shared" ref="K7:K8" si="0">J7-F7</f>
        <v>-8</v>
      </c>
      <c r="L7" s="31">
        <f t="shared" ref="L7:L8" si="1">K7*E7</f>
        <v>-3200</v>
      </c>
      <c r="M7" s="31" t="s">
        <v>22</v>
      </c>
    </row>
    <row r="8" spans="1:14" s="32" customFormat="1" ht="15.75">
      <c r="A8" s="28">
        <v>44867</v>
      </c>
      <c r="B8" s="29" t="s">
        <v>194</v>
      </c>
      <c r="C8" s="29" t="s">
        <v>195</v>
      </c>
      <c r="D8" s="29" t="s">
        <v>21</v>
      </c>
      <c r="E8" s="29">
        <v>100</v>
      </c>
      <c r="F8" s="29">
        <v>133</v>
      </c>
      <c r="G8" s="29">
        <v>163</v>
      </c>
      <c r="H8" s="29">
        <v>210</v>
      </c>
      <c r="I8" s="29">
        <v>110</v>
      </c>
      <c r="J8" s="29">
        <v>100</v>
      </c>
      <c r="K8" s="31">
        <f t="shared" si="0"/>
        <v>-33</v>
      </c>
      <c r="L8" s="31">
        <f t="shared" si="1"/>
        <v>-3300</v>
      </c>
      <c r="M8" s="31" t="s">
        <v>22</v>
      </c>
    </row>
    <row r="9" spans="1:14" s="32" customFormat="1" ht="15.75">
      <c r="A9" s="28">
        <v>44868</v>
      </c>
      <c r="B9" s="29" t="s">
        <v>155</v>
      </c>
      <c r="C9" s="29" t="s">
        <v>193</v>
      </c>
      <c r="D9" s="29" t="s">
        <v>21</v>
      </c>
      <c r="E9" s="29">
        <v>250</v>
      </c>
      <c r="F9" s="29">
        <v>133</v>
      </c>
      <c r="G9" s="29">
        <v>146</v>
      </c>
      <c r="H9" s="29">
        <v>161</v>
      </c>
      <c r="I9" s="29">
        <v>120</v>
      </c>
      <c r="J9" s="29">
        <v>137</v>
      </c>
      <c r="K9" s="29">
        <f t="shared" ref="K9:K10" si="2">J9-F9</f>
        <v>4</v>
      </c>
      <c r="L9" s="29">
        <f t="shared" ref="L9:L10" si="3">K9*E9</f>
        <v>1000</v>
      </c>
      <c r="M9" s="29" t="s">
        <v>120</v>
      </c>
    </row>
    <row r="10" spans="1:14" s="32" customFormat="1" ht="15.75">
      <c r="A10" s="28">
        <v>44869</v>
      </c>
      <c r="B10" s="29" t="s">
        <v>141</v>
      </c>
      <c r="C10" s="29" t="s">
        <v>196</v>
      </c>
      <c r="D10" s="29" t="s">
        <v>21</v>
      </c>
      <c r="E10" s="29">
        <v>150</v>
      </c>
      <c r="F10" s="29">
        <v>74</v>
      </c>
      <c r="G10" s="29">
        <v>84</v>
      </c>
      <c r="H10" s="29">
        <v>100</v>
      </c>
      <c r="I10" s="29">
        <v>60</v>
      </c>
      <c r="J10" s="29">
        <v>60</v>
      </c>
      <c r="K10" s="31">
        <f t="shared" si="2"/>
        <v>-14</v>
      </c>
      <c r="L10" s="31">
        <f t="shared" si="3"/>
        <v>-2100</v>
      </c>
      <c r="M10" s="31" t="s">
        <v>22</v>
      </c>
    </row>
    <row r="11" spans="1:14" s="32" customFormat="1" ht="15.75">
      <c r="A11" s="28">
        <v>44844</v>
      </c>
      <c r="B11" s="29" t="s">
        <v>144</v>
      </c>
      <c r="C11" s="29" t="s">
        <v>197</v>
      </c>
      <c r="D11" s="29" t="s">
        <v>21</v>
      </c>
      <c r="E11" s="29">
        <v>550</v>
      </c>
      <c r="F11" s="29">
        <v>62</v>
      </c>
      <c r="G11" s="29">
        <v>72</v>
      </c>
      <c r="H11" s="29">
        <v>92</v>
      </c>
      <c r="I11" s="29">
        <v>52</v>
      </c>
      <c r="J11" s="29">
        <v>67</v>
      </c>
      <c r="K11" s="29">
        <f t="shared" ref="K11" si="4">J11-F11</f>
        <v>5</v>
      </c>
      <c r="L11" s="29">
        <f t="shared" ref="L11" si="5">K11*E11</f>
        <v>2750</v>
      </c>
      <c r="M11" s="29" t="s">
        <v>120</v>
      </c>
    </row>
    <row r="12" spans="1:14" s="32" customFormat="1" ht="15.75">
      <c r="A12" s="28">
        <v>44845</v>
      </c>
      <c r="B12" s="29" t="s">
        <v>198</v>
      </c>
      <c r="C12" s="29" t="s">
        <v>199</v>
      </c>
      <c r="D12" s="29" t="s">
        <v>21</v>
      </c>
      <c r="E12" s="29">
        <v>400</v>
      </c>
      <c r="F12" s="29">
        <v>18.649999999999999</v>
      </c>
      <c r="G12" s="29">
        <v>22.65</v>
      </c>
      <c r="H12" s="29">
        <v>35</v>
      </c>
      <c r="I12" s="29">
        <v>14</v>
      </c>
      <c r="J12" s="29">
        <v>21.3</v>
      </c>
      <c r="K12" s="29">
        <f t="shared" ref="K12:K14" si="6">J12-F12</f>
        <v>2.6500000000000021</v>
      </c>
      <c r="L12" s="29">
        <f t="shared" ref="L12:L14" si="7">K12*E12</f>
        <v>1060.0000000000009</v>
      </c>
      <c r="M12" s="29" t="s">
        <v>120</v>
      </c>
    </row>
    <row r="13" spans="1:14" s="32" customFormat="1" ht="15.75">
      <c r="A13" s="28">
        <v>44848</v>
      </c>
      <c r="B13" s="29" t="s">
        <v>145</v>
      </c>
      <c r="C13" s="29" t="s">
        <v>200</v>
      </c>
      <c r="D13" s="29" t="s">
        <v>21</v>
      </c>
      <c r="E13" s="29">
        <v>125</v>
      </c>
      <c r="F13" s="29">
        <v>120</v>
      </c>
      <c r="G13" s="29">
        <v>145</v>
      </c>
      <c r="H13" s="29">
        <v>175</v>
      </c>
      <c r="I13" s="29">
        <v>95</v>
      </c>
      <c r="J13" s="29">
        <v>139</v>
      </c>
      <c r="K13" s="29">
        <f t="shared" si="6"/>
        <v>19</v>
      </c>
      <c r="L13" s="29">
        <f t="shared" si="7"/>
        <v>2375</v>
      </c>
      <c r="M13" s="29" t="s">
        <v>120</v>
      </c>
    </row>
    <row r="14" spans="1:14" s="32" customFormat="1" ht="15.75">
      <c r="A14" s="28">
        <v>44849</v>
      </c>
      <c r="B14" s="29" t="s">
        <v>201</v>
      </c>
      <c r="C14" s="29" t="s">
        <v>80</v>
      </c>
      <c r="D14" s="29" t="s">
        <v>21</v>
      </c>
      <c r="E14" s="29">
        <v>100</v>
      </c>
      <c r="F14" s="29">
        <v>45</v>
      </c>
      <c r="G14" s="29">
        <v>65</v>
      </c>
      <c r="H14" s="29">
        <v>90</v>
      </c>
      <c r="I14" s="29">
        <v>25</v>
      </c>
      <c r="J14" s="29">
        <v>25</v>
      </c>
      <c r="K14" s="31">
        <f t="shared" si="6"/>
        <v>-20</v>
      </c>
      <c r="L14" s="31">
        <f t="shared" si="7"/>
        <v>-2000</v>
      </c>
      <c r="M14" s="31" t="s">
        <v>22</v>
      </c>
    </row>
    <row r="15" spans="1:14" s="32" customFormat="1" ht="15.75">
      <c r="A15" s="28">
        <v>44881</v>
      </c>
      <c r="B15" s="29" t="s">
        <v>110</v>
      </c>
      <c r="C15" s="29" t="s">
        <v>111</v>
      </c>
      <c r="D15" s="29" t="s">
        <v>21</v>
      </c>
      <c r="E15" s="29">
        <v>700</v>
      </c>
      <c r="F15" s="29">
        <v>16</v>
      </c>
      <c r="G15" s="29">
        <v>20</v>
      </c>
      <c r="H15" s="29">
        <v>29</v>
      </c>
      <c r="I15" s="29">
        <v>12</v>
      </c>
      <c r="J15" s="29">
        <v>19</v>
      </c>
      <c r="K15" s="29">
        <f t="shared" ref="K15" si="8">J15-F15</f>
        <v>3</v>
      </c>
      <c r="L15" s="29">
        <f t="shared" ref="L15" si="9">K15*E15</f>
        <v>2100</v>
      </c>
      <c r="M15" s="29" t="s">
        <v>120</v>
      </c>
    </row>
    <row r="16" spans="1:14" s="32" customFormat="1" ht="15.75">
      <c r="A16" s="28">
        <v>44886</v>
      </c>
      <c r="B16" s="29" t="s">
        <v>202</v>
      </c>
      <c r="C16" s="29" t="s">
        <v>203</v>
      </c>
      <c r="D16" s="29" t="s">
        <v>21</v>
      </c>
      <c r="E16" s="29">
        <v>400</v>
      </c>
      <c r="F16" s="29">
        <v>31</v>
      </c>
      <c r="G16" s="29">
        <v>38</v>
      </c>
      <c r="H16" s="29">
        <v>50</v>
      </c>
      <c r="I16" s="29">
        <v>24</v>
      </c>
      <c r="J16" s="29">
        <v>24</v>
      </c>
      <c r="K16" s="31">
        <f t="shared" ref="K16:K17" si="10">J16-F16</f>
        <v>-7</v>
      </c>
      <c r="L16" s="31">
        <f t="shared" ref="L16:L18" si="11">K16*E16</f>
        <v>-2800</v>
      </c>
      <c r="M16" s="31" t="s">
        <v>22</v>
      </c>
    </row>
    <row r="17" spans="1:13" s="32" customFormat="1" ht="15.75">
      <c r="A17" s="28">
        <v>44887</v>
      </c>
      <c r="B17" s="29" t="s">
        <v>105</v>
      </c>
      <c r="C17" s="29" t="s">
        <v>66</v>
      </c>
      <c r="D17" s="29" t="s">
        <v>21</v>
      </c>
      <c r="E17" s="29">
        <v>275</v>
      </c>
      <c r="F17" s="29">
        <v>15</v>
      </c>
      <c r="G17" s="29">
        <v>25</v>
      </c>
      <c r="H17" s="29">
        <v>40</v>
      </c>
      <c r="I17" s="29">
        <v>5</v>
      </c>
      <c r="J17" s="29">
        <v>25</v>
      </c>
      <c r="K17" s="29">
        <f t="shared" si="10"/>
        <v>10</v>
      </c>
      <c r="L17" s="29">
        <f t="shared" si="11"/>
        <v>2750</v>
      </c>
      <c r="M17" s="29" t="s">
        <v>120</v>
      </c>
    </row>
    <row r="18" spans="1:13" s="32" customFormat="1" ht="15.75">
      <c r="A18" s="28">
        <v>44888</v>
      </c>
      <c r="B18" s="29" t="s">
        <v>110</v>
      </c>
      <c r="C18" s="29" t="s">
        <v>111</v>
      </c>
      <c r="D18" s="29" t="s">
        <v>21</v>
      </c>
      <c r="E18" s="29">
        <v>700</v>
      </c>
      <c r="F18" s="29">
        <v>12.75</v>
      </c>
      <c r="G18" s="29">
        <v>16</v>
      </c>
      <c r="H18" s="29">
        <v>25</v>
      </c>
      <c r="I18" s="29">
        <v>12</v>
      </c>
      <c r="J18" s="29">
        <v>8</v>
      </c>
      <c r="K18" s="29">
        <v>16</v>
      </c>
      <c r="L18" s="29">
        <f t="shared" si="11"/>
        <v>11200</v>
      </c>
      <c r="M18" s="29" t="s">
        <v>120</v>
      </c>
    </row>
    <row r="19" spans="1:13" s="32" customFormat="1" ht="15.75">
      <c r="A19" s="28">
        <v>44889</v>
      </c>
      <c r="B19" s="29" t="s">
        <v>194</v>
      </c>
      <c r="C19" s="29" t="s">
        <v>204</v>
      </c>
      <c r="D19" s="29" t="s">
        <v>21</v>
      </c>
      <c r="E19" s="29">
        <v>100</v>
      </c>
      <c r="F19" s="29">
        <v>189</v>
      </c>
      <c r="G19" s="29">
        <v>209</v>
      </c>
      <c r="H19" s="29">
        <v>250</v>
      </c>
      <c r="I19" s="29">
        <v>170</v>
      </c>
      <c r="J19" s="29">
        <v>209</v>
      </c>
      <c r="K19" s="29">
        <f t="shared" ref="K19:K20" si="12">J19-F19</f>
        <v>20</v>
      </c>
      <c r="L19" s="29">
        <f t="shared" ref="L19:L20" si="13">K19*E19</f>
        <v>2000</v>
      </c>
      <c r="M19" s="29" t="s">
        <v>120</v>
      </c>
    </row>
    <row r="20" spans="1:13" s="32" customFormat="1" ht="15.75">
      <c r="A20" s="28">
        <v>44890</v>
      </c>
      <c r="B20" s="29" t="s">
        <v>43</v>
      </c>
      <c r="C20" s="29" t="s">
        <v>205</v>
      </c>
      <c r="D20" s="29" t="s">
        <v>21</v>
      </c>
      <c r="E20" s="29">
        <v>407</v>
      </c>
      <c r="F20" s="29">
        <v>54</v>
      </c>
      <c r="G20" s="29">
        <v>64</v>
      </c>
      <c r="H20" s="29">
        <v>84</v>
      </c>
      <c r="I20" s="29">
        <v>44</v>
      </c>
      <c r="J20" s="29">
        <v>44</v>
      </c>
      <c r="K20" s="31">
        <f t="shared" si="12"/>
        <v>-10</v>
      </c>
      <c r="L20" s="31">
        <f t="shared" si="13"/>
        <v>-4070</v>
      </c>
      <c r="M20" s="31" t="s">
        <v>22</v>
      </c>
    </row>
    <row r="21" spans="1:13" s="32" customFormat="1" ht="15.75">
      <c r="A21" s="28">
        <v>44893</v>
      </c>
      <c r="B21" s="29" t="s">
        <v>81</v>
      </c>
      <c r="C21" s="29" t="s">
        <v>206</v>
      </c>
      <c r="D21" s="29" t="s">
        <v>21</v>
      </c>
      <c r="E21" s="29">
        <v>150</v>
      </c>
      <c r="F21" s="29">
        <v>90</v>
      </c>
      <c r="G21" s="29">
        <v>110</v>
      </c>
      <c r="H21" s="29">
        <v>135</v>
      </c>
      <c r="I21" s="29">
        <v>99</v>
      </c>
      <c r="J21" s="29">
        <v>99</v>
      </c>
      <c r="K21" s="29">
        <f t="shared" ref="K21:K22" si="14">J21-F21</f>
        <v>9</v>
      </c>
      <c r="L21" s="29">
        <f t="shared" ref="L21:L22" si="15">K21*E21</f>
        <v>1350</v>
      </c>
      <c r="M21" s="29" t="s">
        <v>120</v>
      </c>
    </row>
    <row r="22" spans="1:13" s="32" customFormat="1" ht="15.75">
      <c r="A22" s="28">
        <v>44894</v>
      </c>
      <c r="B22" s="29" t="s">
        <v>208</v>
      </c>
      <c r="C22" s="29" t="s">
        <v>207</v>
      </c>
      <c r="D22" s="29" t="s">
        <v>21</v>
      </c>
      <c r="E22" s="29">
        <v>1100</v>
      </c>
      <c r="F22" s="29">
        <v>17.5</v>
      </c>
      <c r="G22" s="29">
        <v>21</v>
      </c>
      <c r="H22" s="29">
        <v>25</v>
      </c>
      <c r="I22" s="29">
        <v>14</v>
      </c>
      <c r="J22" s="29">
        <v>20</v>
      </c>
      <c r="K22" s="29">
        <f t="shared" si="14"/>
        <v>2.5</v>
      </c>
      <c r="L22" s="29">
        <f t="shared" si="15"/>
        <v>2750</v>
      </c>
      <c r="M22" s="29" t="s">
        <v>120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A12" sqref="A12:XFD12"/>
    </sheetView>
  </sheetViews>
  <sheetFormatPr defaultRowHeight="15"/>
  <cols>
    <col min="1" max="1" width="14" customWidth="1"/>
    <col min="2" max="2" width="16.42578125" customWidth="1"/>
    <col min="3" max="3" width="11.140625" customWidth="1"/>
    <col min="13" max="13" width="14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7</v>
      </c>
      <c r="J2" s="14">
        <v>4</v>
      </c>
      <c r="K2" s="15">
        <v>1</v>
      </c>
      <c r="L2" s="14">
        <v>2</v>
      </c>
      <c r="M2" s="16">
        <f>J2/(J2+K2)</f>
        <v>0.8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SUM(L215:L516)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>
        <v>44837</v>
      </c>
      <c r="B7" s="29" t="s">
        <v>155</v>
      </c>
      <c r="C7" s="29" t="s">
        <v>168</v>
      </c>
      <c r="D7" s="29" t="s">
        <v>21</v>
      </c>
      <c r="E7" s="29">
        <v>250</v>
      </c>
      <c r="F7" s="29">
        <v>22</v>
      </c>
      <c r="G7" s="29">
        <v>27</v>
      </c>
      <c r="H7" s="29">
        <v>35</v>
      </c>
      <c r="I7" s="29">
        <v>17</v>
      </c>
      <c r="J7" s="29">
        <v>26.15</v>
      </c>
      <c r="K7" s="29">
        <f t="shared" ref="K7:K8" si="0">J7-F7</f>
        <v>4.1499999999999986</v>
      </c>
      <c r="L7" s="29">
        <f t="shared" ref="L7:L8" si="1">K7*E7</f>
        <v>1037.4999999999995</v>
      </c>
      <c r="M7" s="29" t="s">
        <v>120</v>
      </c>
    </row>
    <row r="8" spans="1:14" s="32" customFormat="1" ht="15.75">
      <c r="A8" s="28">
        <v>44838</v>
      </c>
      <c r="B8" s="29" t="s">
        <v>169</v>
      </c>
      <c r="C8" s="29" t="s">
        <v>170</v>
      </c>
      <c r="D8" s="29" t="s">
        <v>21</v>
      </c>
      <c r="E8" s="29">
        <v>750</v>
      </c>
      <c r="F8" s="29">
        <v>13.5</v>
      </c>
      <c r="G8" s="29">
        <v>17.5</v>
      </c>
      <c r="H8" s="29">
        <v>24</v>
      </c>
      <c r="I8" s="29">
        <v>9.5</v>
      </c>
      <c r="J8" s="29">
        <v>9.5</v>
      </c>
      <c r="K8" s="31">
        <f t="shared" si="0"/>
        <v>-4</v>
      </c>
      <c r="L8" s="31">
        <f t="shared" si="1"/>
        <v>-3000</v>
      </c>
      <c r="M8" s="31" t="s">
        <v>22</v>
      </c>
    </row>
    <row r="9" spans="1:14" s="32" customFormat="1" ht="15.75">
      <c r="A9" s="28">
        <v>44840</v>
      </c>
      <c r="B9" s="29" t="s">
        <v>171</v>
      </c>
      <c r="C9" s="29" t="s">
        <v>172</v>
      </c>
      <c r="D9" s="29" t="s">
        <v>21</v>
      </c>
      <c r="E9" s="29">
        <v>1000</v>
      </c>
      <c r="F9" s="29">
        <v>18.5</v>
      </c>
      <c r="G9" s="29">
        <v>20.5</v>
      </c>
      <c r="H9" s="29">
        <v>23</v>
      </c>
      <c r="I9" s="29">
        <v>16</v>
      </c>
      <c r="J9" s="29">
        <v>20</v>
      </c>
      <c r="K9" s="29">
        <f t="shared" ref="K9:K10" si="2">J9-F9</f>
        <v>1.5</v>
      </c>
      <c r="L9" s="29">
        <f t="shared" ref="L9:L10" si="3">K9*E9</f>
        <v>1500</v>
      </c>
      <c r="M9" s="29" t="s">
        <v>120</v>
      </c>
    </row>
    <row r="10" spans="1:14" s="32" customFormat="1" ht="15.75">
      <c r="A10" s="28">
        <v>44841</v>
      </c>
      <c r="B10" s="29" t="s">
        <v>173</v>
      </c>
      <c r="C10" s="29" t="s">
        <v>174</v>
      </c>
      <c r="D10" s="29" t="s">
        <v>21</v>
      </c>
      <c r="E10" s="29">
        <v>1250</v>
      </c>
      <c r="F10" s="29">
        <v>23.2</v>
      </c>
      <c r="G10" s="29">
        <v>26.2</v>
      </c>
      <c r="H10" s="29">
        <v>32</v>
      </c>
      <c r="I10" s="29">
        <v>20</v>
      </c>
      <c r="J10" s="29">
        <v>25.6</v>
      </c>
      <c r="K10" s="29">
        <f t="shared" si="2"/>
        <v>2.4000000000000021</v>
      </c>
      <c r="L10" s="29">
        <f t="shared" si="3"/>
        <v>3000.0000000000027</v>
      </c>
      <c r="M10" s="29" t="s">
        <v>120</v>
      </c>
    </row>
    <row r="11" spans="1:14" s="32" customFormat="1" ht="15.75">
      <c r="A11" s="28">
        <v>44844</v>
      </c>
      <c r="B11" s="29" t="s">
        <v>126</v>
      </c>
      <c r="C11" s="29" t="s">
        <v>175</v>
      </c>
      <c r="D11" s="29" t="s">
        <v>21</v>
      </c>
      <c r="E11" s="29">
        <v>500</v>
      </c>
      <c r="F11" s="29">
        <v>23.5</v>
      </c>
      <c r="G11" s="29">
        <v>27</v>
      </c>
      <c r="H11" s="29">
        <v>35</v>
      </c>
      <c r="I11" s="29">
        <v>21</v>
      </c>
      <c r="J11" s="29">
        <v>25.1</v>
      </c>
      <c r="K11" s="29">
        <f t="shared" ref="K11:K13" si="4">J11-F11</f>
        <v>1.6000000000000014</v>
      </c>
      <c r="L11" s="29">
        <f t="shared" ref="L11:L13" si="5">K11*E11</f>
        <v>800.00000000000068</v>
      </c>
      <c r="M11" s="29" t="s">
        <v>120</v>
      </c>
    </row>
    <row r="12" spans="1:14" s="32" customFormat="1" ht="15.75">
      <c r="A12" s="28">
        <v>44845</v>
      </c>
      <c r="B12" s="29" t="s">
        <v>176</v>
      </c>
      <c r="C12" s="29" t="s">
        <v>177</v>
      </c>
      <c r="D12" s="29" t="s">
        <v>21</v>
      </c>
      <c r="E12" s="29">
        <v>1500</v>
      </c>
      <c r="F12" s="29">
        <v>17.5</v>
      </c>
      <c r="G12" s="29">
        <v>19.5</v>
      </c>
      <c r="H12" s="29">
        <v>23</v>
      </c>
      <c r="I12" s="29">
        <v>15</v>
      </c>
      <c r="J12" s="29">
        <v>15</v>
      </c>
      <c r="K12" s="31">
        <f t="shared" si="4"/>
        <v>-2.5</v>
      </c>
      <c r="L12" s="31">
        <f t="shared" si="5"/>
        <v>-3750</v>
      </c>
      <c r="M12" s="31" t="s">
        <v>22</v>
      </c>
    </row>
    <row r="13" spans="1:14" s="32" customFormat="1" ht="15.75">
      <c r="A13" s="28">
        <v>44846</v>
      </c>
      <c r="B13" s="29" t="s">
        <v>147</v>
      </c>
      <c r="C13" s="29" t="s">
        <v>178</v>
      </c>
      <c r="D13" s="29" t="s">
        <v>21</v>
      </c>
      <c r="E13" s="29">
        <v>1800</v>
      </c>
      <c r="F13" s="29">
        <v>14</v>
      </c>
      <c r="G13" s="29">
        <v>16</v>
      </c>
      <c r="H13" s="29">
        <v>20</v>
      </c>
      <c r="I13" s="29">
        <v>11.5</v>
      </c>
      <c r="J13" s="29">
        <v>15.55</v>
      </c>
      <c r="K13" s="29">
        <f t="shared" si="4"/>
        <v>1.5500000000000007</v>
      </c>
      <c r="L13" s="29">
        <f t="shared" si="5"/>
        <v>2790.0000000000014</v>
      </c>
      <c r="M13" s="29" t="s">
        <v>120</v>
      </c>
    </row>
    <row r="14" spans="1:14" s="32" customFormat="1" ht="15.75">
      <c r="A14" s="28">
        <v>44847</v>
      </c>
      <c r="B14" s="29" t="s">
        <v>179</v>
      </c>
      <c r="C14" s="29" t="s">
        <v>180</v>
      </c>
      <c r="D14" s="29" t="s">
        <v>21</v>
      </c>
      <c r="E14" s="29">
        <v>1000</v>
      </c>
      <c r="F14" s="29">
        <v>22</v>
      </c>
      <c r="G14" s="29">
        <v>24</v>
      </c>
      <c r="H14" s="29">
        <v>28</v>
      </c>
      <c r="I14" s="29">
        <v>20</v>
      </c>
      <c r="J14" s="29">
        <v>24</v>
      </c>
      <c r="K14" s="29">
        <f t="shared" ref="K14" si="6">J14-F14</f>
        <v>2</v>
      </c>
      <c r="L14" s="29">
        <f t="shared" ref="L14" si="7">K14*E14</f>
        <v>2000</v>
      </c>
      <c r="M14" s="29" t="s">
        <v>120</v>
      </c>
    </row>
    <row r="15" spans="1:14" s="32" customFormat="1" ht="15.75">
      <c r="A15" s="28">
        <v>44848</v>
      </c>
      <c r="B15" s="29" t="s">
        <v>181</v>
      </c>
      <c r="C15" s="29" t="s">
        <v>182</v>
      </c>
      <c r="D15" s="29" t="s">
        <v>21</v>
      </c>
      <c r="E15" s="29">
        <v>2900</v>
      </c>
      <c r="F15" s="29">
        <v>7</v>
      </c>
      <c r="G15" s="29">
        <v>8</v>
      </c>
      <c r="H15" s="29">
        <v>10</v>
      </c>
      <c r="I15" s="29">
        <v>5</v>
      </c>
      <c r="J15" s="29">
        <v>7.95</v>
      </c>
      <c r="K15" s="29">
        <f t="shared" ref="K15" si="8">J15-F15</f>
        <v>0.95000000000000018</v>
      </c>
      <c r="L15" s="29">
        <f t="shared" ref="L15" si="9">K15*E15</f>
        <v>2755.0000000000005</v>
      </c>
      <c r="M15" s="29" t="s">
        <v>120</v>
      </c>
    </row>
    <row r="16" spans="1:14" s="32" customFormat="1" ht="15.75">
      <c r="A16" s="28">
        <v>44851</v>
      </c>
      <c r="B16" s="29" t="s">
        <v>183</v>
      </c>
      <c r="C16" s="29" t="s">
        <v>184</v>
      </c>
      <c r="D16" s="29" t="s">
        <v>21</v>
      </c>
      <c r="E16" s="29">
        <v>500</v>
      </c>
      <c r="F16" s="29">
        <v>32</v>
      </c>
      <c r="G16" s="29">
        <v>37</v>
      </c>
      <c r="H16" s="29">
        <v>50</v>
      </c>
      <c r="I16" s="29">
        <v>26</v>
      </c>
      <c r="J16" s="29">
        <v>35.5</v>
      </c>
      <c r="K16" s="29">
        <f t="shared" ref="K16:K17" si="10">J16-F16</f>
        <v>3.5</v>
      </c>
      <c r="L16" s="29">
        <f t="shared" ref="L16:L17" si="11">K16*E16</f>
        <v>1750</v>
      </c>
      <c r="M16" s="29" t="s">
        <v>120</v>
      </c>
    </row>
    <row r="17" spans="1:13" s="32" customFormat="1" ht="15.75">
      <c r="A17" s="28">
        <v>44852</v>
      </c>
      <c r="B17" s="29" t="s">
        <v>185</v>
      </c>
      <c r="C17" s="29" t="s">
        <v>186</v>
      </c>
      <c r="D17" s="29" t="s">
        <v>21</v>
      </c>
      <c r="E17" s="29">
        <v>1500</v>
      </c>
      <c r="F17" s="29">
        <v>18</v>
      </c>
      <c r="G17" s="29">
        <v>20</v>
      </c>
      <c r="H17" s="29">
        <v>23</v>
      </c>
      <c r="I17" s="29">
        <v>15.5</v>
      </c>
      <c r="J17" s="29">
        <v>19</v>
      </c>
      <c r="K17" s="29">
        <f t="shared" si="10"/>
        <v>1</v>
      </c>
      <c r="L17" s="29">
        <f t="shared" si="11"/>
        <v>1500</v>
      </c>
      <c r="M17" s="29" t="s">
        <v>120</v>
      </c>
    </row>
    <row r="18" spans="1:13" s="32" customFormat="1" ht="15.75">
      <c r="A18" s="28">
        <v>44853</v>
      </c>
      <c r="B18" s="29" t="s">
        <v>171</v>
      </c>
      <c r="C18" s="29" t="s">
        <v>96</v>
      </c>
      <c r="D18" s="29" t="s">
        <v>21</v>
      </c>
      <c r="E18" s="29">
        <v>700</v>
      </c>
      <c r="F18" s="29">
        <v>17</v>
      </c>
      <c r="G18" s="29">
        <v>19</v>
      </c>
      <c r="H18" s="29">
        <v>21</v>
      </c>
      <c r="I18" s="29">
        <v>15</v>
      </c>
      <c r="J18" s="29">
        <v>15</v>
      </c>
      <c r="K18" s="31">
        <f t="shared" ref="K18:K20" si="12">J18-F18</f>
        <v>-2</v>
      </c>
      <c r="L18" s="31">
        <f t="shared" ref="L18:L20" si="13">K18*E18</f>
        <v>-1400</v>
      </c>
      <c r="M18" s="31" t="s">
        <v>22</v>
      </c>
    </row>
    <row r="19" spans="1:13" s="32" customFormat="1" ht="15.75">
      <c r="A19" s="28">
        <v>44854</v>
      </c>
      <c r="B19" s="29" t="s">
        <v>49</v>
      </c>
      <c r="C19" s="29" t="s">
        <v>187</v>
      </c>
      <c r="D19" s="29" t="s">
        <v>21</v>
      </c>
      <c r="E19" s="29">
        <v>1000</v>
      </c>
      <c r="F19" s="29">
        <v>12.3</v>
      </c>
      <c r="G19" s="29">
        <v>16</v>
      </c>
      <c r="H19" s="29">
        <v>20</v>
      </c>
      <c r="I19" s="29">
        <v>9</v>
      </c>
      <c r="J19" s="29">
        <v>9</v>
      </c>
      <c r="K19" s="31">
        <f t="shared" si="12"/>
        <v>-3.3000000000000007</v>
      </c>
      <c r="L19" s="31">
        <f t="shared" si="13"/>
        <v>-3300.0000000000009</v>
      </c>
      <c r="M19" s="31" t="s">
        <v>22</v>
      </c>
    </row>
    <row r="20" spans="1:13" s="32" customFormat="1" ht="15.75">
      <c r="A20" s="28">
        <v>44855</v>
      </c>
      <c r="B20" s="29" t="s">
        <v>188</v>
      </c>
      <c r="C20" s="29" t="s">
        <v>189</v>
      </c>
      <c r="D20" s="29" t="s">
        <v>21</v>
      </c>
      <c r="E20" s="29">
        <v>1200</v>
      </c>
      <c r="F20" s="29">
        <v>10.45</v>
      </c>
      <c r="G20" s="29">
        <v>12.45</v>
      </c>
      <c r="H20" s="29">
        <v>16</v>
      </c>
      <c r="I20" s="29">
        <v>8</v>
      </c>
      <c r="J20" s="29">
        <v>12.45</v>
      </c>
      <c r="K20" s="29">
        <f t="shared" si="12"/>
        <v>2</v>
      </c>
      <c r="L20" s="29">
        <f t="shared" si="13"/>
        <v>2400</v>
      </c>
      <c r="M20" s="29" t="s">
        <v>120</v>
      </c>
    </row>
    <row r="21" spans="1:13" s="32" customFormat="1" ht="15.75">
      <c r="A21" s="28">
        <v>44865</v>
      </c>
      <c r="B21" s="29" t="s">
        <v>190</v>
      </c>
      <c r="C21" s="29" t="s">
        <v>191</v>
      </c>
      <c r="D21" s="29" t="s">
        <v>21</v>
      </c>
      <c r="E21" s="29">
        <v>1000</v>
      </c>
      <c r="F21" s="29">
        <v>12.5</v>
      </c>
      <c r="G21" s="29">
        <v>16</v>
      </c>
      <c r="H21" s="29">
        <v>22</v>
      </c>
      <c r="I21" s="29">
        <v>9</v>
      </c>
      <c r="J21" s="29">
        <v>14.85</v>
      </c>
      <c r="K21" s="29">
        <f t="shared" ref="K21" si="14">J21-F21</f>
        <v>2.3499999999999996</v>
      </c>
      <c r="L21" s="29">
        <f t="shared" ref="L21" si="15">K21*E21</f>
        <v>2349.9999999999995</v>
      </c>
      <c r="M21" s="29" t="s">
        <v>120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A20" sqref="A20:XFD20"/>
    </sheetView>
  </sheetViews>
  <sheetFormatPr defaultRowHeight="15"/>
  <cols>
    <col min="1" max="1" width="16" customWidth="1"/>
    <col min="2" max="2" width="12.7109375" customWidth="1"/>
    <col min="3" max="3" width="10.42578125" customWidth="1"/>
    <col min="13" max="13" width="14.85546875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14</v>
      </c>
      <c r="J2" s="14">
        <v>12</v>
      </c>
      <c r="K2" s="15">
        <v>2</v>
      </c>
      <c r="L2" s="14">
        <v>0</v>
      </c>
      <c r="M2" s="16">
        <f>J2/(J2+K2)</f>
        <v>0.8571428571428571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SUM(L513:L814)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>
        <v>45355</v>
      </c>
      <c r="B7" s="29" t="s">
        <v>488</v>
      </c>
      <c r="C7" s="29" t="s">
        <v>489</v>
      </c>
      <c r="D7" s="29" t="s">
        <v>21</v>
      </c>
      <c r="E7" s="29">
        <v>350</v>
      </c>
      <c r="F7" s="29">
        <v>63</v>
      </c>
      <c r="G7" s="29">
        <v>64</v>
      </c>
      <c r="H7" s="29">
        <v>100</v>
      </c>
      <c r="I7" s="29">
        <v>53</v>
      </c>
      <c r="J7" s="29">
        <v>69</v>
      </c>
      <c r="K7" s="37">
        <f t="shared" ref="K7" si="0">J7-F7</f>
        <v>6</v>
      </c>
      <c r="L7" s="37">
        <f t="shared" ref="L7" si="1">K7*E7</f>
        <v>2100</v>
      </c>
      <c r="M7" s="29" t="s">
        <v>120</v>
      </c>
    </row>
    <row r="8" spans="1:14" s="32" customFormat="1" ht="15.75">
      <c r="A8" s="28">
        <v>45356</v>
      </c>
      <c r="B8" s="29" t="s">
        <v>176</v>
      </c>
      <c r="C8" s="29" t="s">
        <v>490</v>
      </c>
      <c r="D8" s="29" t="s">
        <v>21</v>
      </c>
      <c r="E8" s="29">
        <v>1500</v>
      </c>
      <c r="F8" s="29">
        <v>19.850000000000001</v>
      </c>
      <c r="G8" s="29">
        <v>22</v>
      </c>
      <c r="H8" s="29">
        <v>28</v>
      </c>
      <c r="I8" s="29">
        <v>16</v>
      </c>
      <c r="J8" s="29">
        <v>22</v>
      </c>
      <c r="K8" s="37">
        <f t="shared" ref="K8" si="2">J8-F8</f>
        <v>2.1499999999999986</v>
      </c>
      <c r="L8" s="37">
        <f t="shared" ref="L8" si="3">K8*E8</f>
        <v>3224.9999999999977</v>
      </c>
      <c r="M8" s="29" t="s">
        <v>120</v>
      </c>
    </row>
    <row r="9" spans="1:14" s="32" customFormat="1" ht="15.75">
      <c r="A9" s="28">
        <v>45357</v>
      </c>
      <c r="B9" s="29" t="s">
        <v>448</v>
      </c>
      <c r="C9" s="29" t="s">
        <v>491</v>
      </c>
      <c r="D9" s="29" t="s">
        <v>21</v>
      </c>
      <c r="E9" s="29">
        <v>125</v>
      </c>
      <c r="F9" s="29">
        <v>233</v>
      </c>
      <c r="G9" s="29">
        <v>253</v>
      </c>
      <c r="H9" s="29">
        <v>280</v>
      </c>
      <c r="I9" s="29">
        <v>200</v>
      </c>
      <c r="J9" s="29">
        <v>245</v>
      </c>
      <c r="K9" s="37">
        <f t="shared" ref="K9" si="4">J9-F9</f>
        <v>12</v>
      </c>
      <c r="L9" s="37">
        <f t="shared" ref="L9" si="5">K9*E9</f>
        <v>1500</v>
      </c>
      <c r="M9" s="29" t="s">
        <v>120</v>
      </c>
    </row>
    <row r="10" spans="1:14" s="32" customFormat="1" ht="15.75">
      <c r="A10" s="28">
        <v>45358</v>
      </c>
      <c r="B10" s="29" t="s">
        <v>198</v>
      </c>
      <c r="C10" s="29" t="s">
        <v>74</v>
      </c>
      <c r="D10" s="29" t="s">
        <v>21</v>
      </c>
      <c r="E10" s="29">
        <v>400</v>
      </c>
      <c r="F10" s="29">
        <v>120</v>
      </c>
      <c r="G10" s="29">
        <v>130</v>
      </c>
      <c r="H10" s="29">
        <v>150</v>
      </c>
      <c r="I10" s="29">
        <v>110</v>
      </c>
      <c r="J10" s="29">
        <v>129</v>
      </c>
      <c r="K10" s="37">
        <f t="shared" ref="K10" si="6">J10-F10</f>
        <v>9</v>
      </c>
      <c r="L10" s="37">
        <f t="shared" ref="L10" si="7">K10*E10</f>
        <v>3600</v>
      </c>
      <c r="M10" s="29" t="s">
        <v>120</v>
      </c>
    </row>
    <row r="11" spans="1:14" s="32" customFormat="1" ht="15.75">
      <c r="A11" s="28">
        <v>45362</v>
      </c>
      <c r="B11" s="29" t="s">
        <v>43</v>
      </c>
      <c r="C11" s="29" t="s">
        <v>271</v>
      </c>
      <c r="D11" s="29" t="s">
        <v>21</v>
      </c>
      <c r="E11" s="29">
        <v>300</v>
      </c>
      <c r="F11" s="29">
        <v>90</v>
      </c>
      <c r="G11" s="29">
        <v>100</v>
      </c>
      <c r="H11" s="29">
        <v>120</v>
      </c>
      <c r="I11" s="29">
        <v>80</v>
      </c>
      <c r="J11" s="29">
        <v>105</v>
      </c>
      <c r="K11" s="37">
        <f t="shared" ref="K11" si="8">J11-F11</f>
        <v>15</v>
      </c>
      <c r="L11" s="37">
        <f t="shared" ref="L11" si="9">K11*E11</f>
        <v>4500</v>
      </c>
      <c r="M11" s="29" t="s">
        <v>120</v>
      </c>
    </row>
    <row r="12" spans="1:14" s="32" customFormat="1" ht="15.75">
      <c r="A12" s="28">
        <v>45363</v>
      </c>
      <c r="B12" s="29" t="s">
        <v>492</v>
      </c>
      <c r="C12" s="29" t="s">
        <v>242</v>
      </c>
      <c r="D12" s="29" t="s">
        <v>21</v>
      </c>
      <c r="E12" s="29">
        <v>2700</v>
      </c>
      <c r="F12" s="29">
        <v>9.3000000000000007</v>
      </c>
      <c r="G12" s="29">
        <v>10.3</v>
      </c>
      <c r="H12" s="29">
        <v>15</v>
      </c>
      <c r="I12" s="29">
        <v>8</v>
      </c>
      <c r="J12" s="29">
        <v>8</v>
      </c>
      <c r="K12" s="31">
        <f t="shared" ref="K12:K14" si="10">J12-F12</f>
        <v>-1.3000000000000007</v>
      </c>
      <c r="L12" s="31">
        <f t="shared" ref="L12:L14" si="11">K12*E12</f>
        <v>-3510.0000000000018</v>
      </c>
      <c r="M12" s="31" t="s">
        <v>303</v>
      </c>
    </row>
    <row r="13" spans="1:14" s="32" customFormat="1" ht="15.75">
      <c r="A13" s="28">
        <v>45365</v>
      </c>
      <c r="B13" s="29" t="s">
        <v>493</v>
      </c>
      <c r="C13" s="29" t="s">
        <v>494</v>
      </c>
      <c r="D13" s="29" t="s">
        <v>21</v>
      </c>
      <c r="E13" s="29">
        <v>1320</v>
      </c>
      <c r="F13" s="29">
        <v>15</v>
      </c>
      <c r="G13" s="29">
        <v>17</v>
      </c>
      <c r="H13" s="29">
        <v>22</v>
      </c>
      <c r="I13" s="29">
        <v>12.5</v>
      </c>
      <c r="J13" s="29">
        <v>17</v>
      </c>
      <c r="K13" s="29">
        <f t="shared" si="10"/>
        <v>2</v>
      </c>
      <c r="L13" s="29">
        <f t="shared" si="11"/>
        <v>2640</v>
      </c>
      <c r="M13" s="29" t="s">
        <v>120</v>
      </c>
    </row>
    <row r="14" spans="1:14" s="32" customFormat="1" ht="15.75">
      <c r="A14" s="28">
        <v>45366</v>
      </c>
      <c r="B14" s="29" t="s">
        <v>23</v>
      </c>
      <c r="C14" s="29" t="s">
        <v>495</v>
      </c>
      <c r="D14" s="29" t="s">
        <v>21</v>
      </c>
      <c r="E14" s="29">
        <v>200</v>
      </c>
      <c r="F14" s="29">
        <v>147</v>
      </c>
      <c r="G14" s="29">
        <v>177</v>
      </c>
      <c r="H14" s="29">
        <v>230</v>
      </c>
      <c r="I14" s="29">
        <v>117</v>
      </c>
      <c r="J14" s="29">
        <v>177</v>
      </c>
      <c r="K14" s="37">
        <f t="shared" si="10"/>
        <v>30</v>
      </c>
      <c r="L14" s="37">
        <f t="shared" si="11"/>
        <v>6000</v>
      </c>
      <c r="M14" s="29" t="s">
        <v>120</v>
      </c>
    </row>
    <row r="15" spans="1:14" s="32" customFormat="1" ht="15.75">
      <c r="A15" s="28">
        <v>45369</v>
      </c>
      <c r="B15" s="29" t="s">
        <v>45</v>
      </c>
      <c r="C15" s="29" t="s">
        <v>496</v>
      </c>
      <c r="D15" s="29" t="s">
        <v>21</v>
      </c>
      <c r="E15" s="29">
        <v>600</v>
      </c>
      <c r="F15" s="29">
        <v>25</v>
      </c>
      <c r="G15" s="29">
        <v>31</v>
      </c>
      <c r="H15" s="29">
        <v>40</v>
      </c>
      <c r="I15" s="29">
        <v>19</v>
      </c>
      <c r="J15" s="29">
        <v>27</v>
      </c>
      <c r="K15" s="29">
        <f t="shared" ref="K15:K16" si="12">J15-F15</f>
        <v>2</v>
      </c>
      <c r="L15" s="29">
        <f t="shared" ref="L15:L16" si="13">K15*E15</f>
        <v>1200</v>
      </c>
      <c r="M15" s="29" t="s">
        <v>120</v>
      </c>
    </row>
    <row r="16" spans="1:14" s="32" customFormat="1" ht="15.75">
      <c r="A16" s="28">
        <v>45371</v>
      </c>
      <c r="B16" s="29" t="s">
        <v>379</v>
      </c>
      <c r="C16" s="29" t="s">
        <v>50</v>
      </c>
      <c r="D16" s="29" t="s">
        <v>21</v>
      </c>
      <c r="E16" s="29">
        <v>150</v>
      </c>
      <c r="F16" s="29">
        <v>47</v>
      </c>
      <c r="G16" s="29">
        <v>57</v>
      </c>
      <c r="H16" s="29">
        <v>100</v>
      </c>
      <c r="I16" s="29">
        <v>35</v>
      </c>
      <c r="J16" s="29">
        <v>35</v>
      </c>
      <c r="K16" s="31">
        <f t="shared" si="12"/>
        <v>-12</v>
      </c>
      <c r="L16" s="31">
        <f t="shared" si="13"/>
        <v>-1800</v>
      </c>
      <c r="M16" s="31" t="s">
        <v>303</v>
      </c>
    </row>
    <row r="17" spans="1:13" s="32" customFormat="1" ht="15.75">
      <c r="A17" s="28">
        <v>45373</v>
      </c>
      <c r="B17" s="29" t="s">
        <v>497</v>
      </c>
      <c r="C17" s="29" t="s">
        <v>498</v>
      </c>
      <c r="D17" s="29" t="s">
        <v>21</v>
      </c>
      <c r="E17" s="29">
        <v>600</v>
      </c>
      <c r="F17" s="29">
        <v>19</v>
      </c>
      <c r="G17" s="29">
        <v>30</v>
      </c>
      <c r="H17" s="29">
        <v>38</v>
      </c>
      <c r="I17" s="29">
        <v>12</v>
      </c>
      <c r="J17" s="29">
        <v>25</v>
      </c>
      <c r="K17" s="29">
        <f t="shared" ref="K17:K18" si="14">J17-F17</f>
        <v>6</v>
      </c>
      <c r="L17" s="29">
        <f t="shared" ref="L17:L18" si="15">K17*E17</f>
        <v>3600</v>
      </c>
      <c r="M17" s="29" t="s">
        <v>120</v>
      </c>
    </row>
    <row r="18" spans="1:13" s="32" customFormat="1" ht="15.75">
      <c r="A18" s="28">
        <v>45377</v>
      </c>
      <c r="B18" s="29" t="s">
        <v>141</v>
      </c>
      <c r="C18" s="29" t="s">
        <v>50</v>
      </c>
      <c r="D18" s="29" t="s">
        <v>21</v>
      </c>
      <c r="E18" s="29">
        <v>275</v>
      </c>
      <c r="F18" s="29">
        <v>30</v>
      </c>
      <c r="G18" s="29">
        <v>40</v>
      </c>
      <c r="H18" s="29">
        <v>60</v>
      </c>
      <c r="I18" s="29">
        <v>20</v>
      </c>
      <c r="J18" s="29">
        <v>37</v>
      </c>
      <c r="K18" s="37">
        <f t="shared" si="14"/>
        <v>7</v>
      </c>
      <c r="L18" s="37">
        <f t="shared" si="15"/>
        <v>1925</v>
      </c>
      <c r="M18" s="29" t="s">
        <v>120</v>
      </c>
    </row>
    <row r="19" spans="1:13" s="32" customFormat="1" ht="15.75">
      <c r="A19" s="28">
        <v>45378</v>
      </c>
      <c r="B19" s="29" t="s">
        <v>499</v>
      </c>
      <c r="C19" s="29" t="s">
        <v>500</v>
      </c>
      <c r="D19" s="29" t="s">
        <v>21</v>
      </c>
      <c r="E19" s="29">
        <v>1000</v>
      </c>
      <c r="F19" s="29">
        <v>5</v>
      </c>
      <c r="G19" s="29">
        <v>8</v>
      </c>
      <c r="H19" s="29">
        <v>13</v>
      </c>
      <c r="I19" s="29">
        <v>2</v>
      </c>
      <c r="J19" s="29">
        <v>7</v>
      </c>
      <c r="K19" s="37">
        <f t="shared" ref="K19" si="16">J19-F19</f>
        <v>2</v>
      </c>
      <c r="L19" s="37">
        <f t="shared" ref="L19" si="17">K19*E19</f>
        <v>2000</v>
      </c>
      <c r="M19" s="29" t="s">
        <v>120</v>
      </c>
    </row>
    <row r="20" spans="1:13" s="32" customFormat="1" ht="15.75">
      <c r="A20" s="28">
        <v>45379</v>
      </c>
      <c r="B20" s="29" t="s">
        <v>386</v>
      </c>
      <c r="C20" s="29" t="s">
        <v>392</v>
      </c>
      <c r="D20" s="29" t="s">
        <v>21</v>
      </c>
      <c r="E20" s="29">
        <v>175</v>
      </c>
      <c r="F20" s="29">
        <v>70</v>
      </c>
      <c r="G20" s="29">
        <v>90</v>
      </c>
      <c r="H20" s="29">
        <v>130</v>
      </c>
      <c r="I20" s="29">
        <v>49</v>
      </c>
      <c r="J20" s="29">
        <v>90</v>
      </c>
      <c r="K20" s="37">
        <f t="shared" ref="K20" si="18">J20-F20</f>
        <v>20</v>
      </c>
      <c r="L20" s="37">
        <f t="shared" ref="L20" si="19">K20*E20</f>
        <v>3500</v>
      </c>
      <c r="M20" s="29" t="s">
        <v>120</v>
      </c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A7" sqref="A7:XFD7"/>
    </sheetView>
  </sheetViews>
  <sheetFormatPr defaultRowHeight="15"/>
  <cols>
    <col min="1" max="1" width="14.5703125" customWidth="1"/>
    <col min="2" max="2" width="13.42578125" customWidth="1"/>
    <col min="3" max="3" width="14.28515625" customWidth="1"/>
    <col min="11" max="11" width="12.28515625" customWidth="1"/>
    <col min="12" max="12" width="17.42578125" customWidth="1"/>
    <col min="13" max="13" width="15.85546875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7</v>
      </c>
      <c r="J2" s="14">
        <v>4</v>
      </c>
      <c r="K2" s="15">
        <v>1</v>
      </c>
      <c r="L2" s="14">
        <v>2</v>
      </c>
      <c r="M2" s="16">
        <f>J2/(J2+K2)</f>
        <v>0.8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SUM(L200:L501)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>
        <v>44805</v>
      </c>
      <c r="B7" s="29" t="s">
        <v>141</v>
      </c>
      <c r="C7" s="29" t="s">
        <v>142</v>
      </c>
      <c r="D7" s="29" t="s">
        <v>21</v>
      </c>
      <c r="E7" s="29">
        <v>750</v>
      </c>
      <c r="F7" s="29">
        <v>78.05</v>
      </c>
      <c r="G7" s="29">
        <v>90</v>
      </c>
      <c r="H7" s="29">
        <v>110</v>
      </c>
      <c r="I7" s="29">
        <v>76</v>
      </c>
      <c r="J7" s="29">
        <v>84</v>
      </c>
      <c r="K7" s="29">
        <f t="shared" ref="K7" si="0">J7-F7</f>
        <v>5.9500000000000028</v>
      </c>
      <c r="L7" s="29">
        <f t="shared" ref="L7" si="1">K7*E7</f>
        <v>4462.5000000000018</v>
      </c>
      <c r="M7" s="29" t="s">
        <v>120</v>
      </c>
    </row>
    <row r="8" spans="1:14" s="32" customFormat="1" ht="15.75">
      <c r="A8" s="28">
        <v>44806</v>
      </c>
      <c r="B8" s="29" t="s">
        <v>144</v>
      </c>
      <c r="C8" s="29" t="s">
        <v>143</v>
      </c>
      <c r="D8" s="29" t="s">
        <v>21</v>
      </c>
      <c r="E8" s="29">
        <v>300</v>
      </c>
      <c r="F8" s="29">
        <v>67</v>
      </c>
      <c r="G8" s="29">
        <v>79</v>
      </c>
      <c r="H8" s="29">
        <v>100</v>
      </c>
      <c r="I8" s="29">
        <v>58</v>
      </c>
      <c r="J8" s="29">
        <v>75</v>
      </c>
      <c r="K8" s="29">
        <f t="shared" ref="K8:K10" si="2">J8-F8</f>
        <v>8</v>
      </c>
      <c r="L8" s="29">
        <f t="shared" ref="L8:L10" si="3">K8*E8</f>
        <v>2400</v>
      </c>
      <c r="M8" s="29" t="s">
        <v>120</v>
      </c>
    </row>
    <row r="9" spans="1:14" s="32" customFormat="1" ht="15.75">
      <c r="A9" s="28">
        <v>44810</v>
      </c>
      <c r="B9" s="29" t="s">
        <v>145</v>
      </c>
      <c r="C9" s="29" t="s">
        <v>146</v>
      </c>
      <c r="D9" s="29" t="s">
        <v>21</v>
      </c>
      <c r="E9" s="29">
        <v>125</v>
      </c>
      <c r="F9" s="29">
        <v>170</v>
      </c>
      <c r="G9" s="29">
        <v>190</v>
      </c>
      <c r="H9" s="29">
        <v>220</v>
      </c>
      <c r="I9" s="29">
        <v>149</v>
      </c>
      <c r="J9" s="29">
        <v>186</v>
      </c>
      <c r="K9" s="29">
        <f t="shared" si="2"/>
        <v>16</v>
      </c>
      <c r="L9" s="29">
        <f t="shared" si="3"/>
        <v>2000</v>
      </c>
      <c r="M9" s="29" t="s">
        <v>120</v>
      </c>
    </row>
    <row r="10" spans="1:14" s="32" customFormat="1" ht="15.75">
      <c r="A10" s="28">
        <v>44811</v>
      </c>
      <c r="B10" s="29" t="s">
        <v>147</v>
      </c>
      <c r="C10" s="29" t="s">
        <v>148</v>
      </c>
      <c r="D10" s="29" t="s">
        <v>21</v>
      </c>
      <c r="E10" s="29">
        <v>1800</v>
      </c>
      <c r="F10" s="29">
        <v>10</v>
      </c>
      <c r="G10" s="29">
        <v>11.25</v>
      </c>
      <c r="H10" s="29">
        <v>13</v>
      </c>
      <c r="I10" s="29">
        <v>8</v>
      </c>
      <c r="J10" s="29">
        <v>8</v>
      </c>
      <c r="K10" s="31">
        <f t="shared" si="2"/>
        <v>-2</v>
      </c>
      <c r="L10" s="31">
        <f t="shared" si="3"/>
        <v>-3600</v>
      </c>
      <c r="M10" s="31" t="s">
        <v>22</v>
      </c>
    </row>
    <row r="11" spans="1:14" s="32" customFormat="1" ht="15.75">
      <c r="A11" s="28">
        <v>44813</v>
      </c>
      <c r="B11" s="29" t="s">
        <v>149</v>
      </c>
      <c r="C11" s="29" t="s">
        <v>150</v>
      </c>
      <c r="D11" s="29" t="s">
        <v>21</v>
      </c>
      <c r="E11" s="29">
        <v>50</v>
      </c>
      <c r="F11" s="29">
        <v>441</v>
      </c>
      <c r="G11" s="29">
        <v>500</v>
      </c>
      <c r="H11" s="29">
        <v>550</v>
      </c>
      <c r="I11" s="29">
        <v>399</v>
      </c>
      <c r="J11" s="29">
        <v>500</v>
      </c>
      <c r="K11" s="29">
        <f t="shared" ref="K11" si="4">J11-F11</f>
        <v>59</v>
      </c>
      <c r="L11" s="29">
        <f t="shared" ref="L11" si="5">K11*E11</f>
        <v>2950</v>
      </c>
      <c r="M11" s="29" t="s">
        <v>120</v>
      </c>
    </row>
    <row r="12" spans="1:14" s="32" customFormat="1" ht="15.75">
      <c r="A12" s="28">
        <v>44817</v>
      </c>
      <c r="B12" s="29" t="s">
        <v>151</v>
      </c>
      <c r="C12" s="29" t="s">
        <v>57</v>
      </c>
      <c r="D12" s="29" t="s">
        <v>21</v>
      </c>
      <c r="E12" s="29">
        <v>250</v>
      </c>
      <c r="F12" s="29">
        <v>64</v>
      </c>
      <c r="G12" s="29">
        <v>74</v>
      </c>
      <c r="H12" s="29">
        <v>90</v>
      </c>
      <c r="I12" s="29">
        <v>54</v>
      </c>
      <c r="J12" s="29">
        <v>74</v>
      </c>
      <c r="K12" s="29">
        <f t="shared" ref="K12" si="6">J12-F12</f>
        <v>10</v>
      </c>
      <c r="L12" s="29">
        <f t="shared" ref="L12" si="7">K12*E12</f>
        <v>2500</v>
      </c>
      <c r="M12" s="29" t="s">
        <v>120</v>
      </c>
    </row>
    <row r="13" spans="1:14" s="32" customFormat="1" ht="15.75">
      <c r="A13" s="28">
        <v>44818</v>
      </c>
      <c r="B13" s="29" t="s">
        <v>39</v>
      </c>
      <c r="C13" s="29" t="s">
        <v>152</v>
      </c>
      <c r="D13" s="29" t="s">
        <v>21</v>
      </c>
      <c r="E13" s="29">
        <v>250</v>
      </c>
      <c r="F13" s="29">
        <v>90</v>
      </c>
      <c r="G13" s="29">
        <v>100</v>
      </c>
      <c r="H13" s="29">
        <v>120</v>
      </c>
      <c r="I13" s="29">
        <v>80</v>
      </c>
      <c r="J13" s="29">
        <v>99</v>
      </c>
      <c r="K13" s="29">
        <f t="shared" ref="K13" si="8">J13-F13</f>
        <v>9</v>
      </c>
      <c r="L13" s="29">
        <f t="shared" ref="L13" si="9">K13*E13</f>
        <v>2250</v>
      </c>
      <c r="M13" s="29" t="s">
        <v>120</v>
      </c>
    </row>
    <row r="14" spans="1:14" s="32" customFormat="1" ht="15.75">
      <c r="A14" s="28">
        <v>44819</v>
      </c>
      <c r="B14" s="29" t="s">
        <v>153</v>
      </c>
      <c r="C14" s="29" t="s">
        <v>154</v>
      </c>
      <c r="D14" s="29" t="s">
        <v>21</v>
      </c>
      <c r="E14" s="29">
        <v>100</v>
      </c>
      <c r="F14" s="29">
        <v>185</v>
      </c>
      <c r="G14" s="29">
        <v>210</v>
      </c>
      <c r="H14" s="29">
        <v>230</v>
      </c>
      <c r="I14" s="29">
        <v>160</v>
      </c>
      <c r="J14" s="29">
        <v>207</v>
      </c>
      <c r="K14" s="29">
        <f t="shared" ref="K14" si="10">J14-F14</f>
        <v>22</v>
      </c>
      <c r="L14" s="29">
        <f t="shared" ref="L14" si="11">K14*E14</f>
        <v>2200</v>
      </c>
      <c r="M14" s="29" t="s">
        <v>120</v>
      </c>
    </row>
    <row r="15" spans="1:14" s="32" customFormat="1" ht="15.75">
      <c r="A15" s="28">
        <v>44820</v>
      </c>
      <c r="B15" s="29" t="s">
        <v>155</v>
      </c>
      <c r="C15" s="29" t="s">
        <v>156</v>
      </c>
      <c r="D15" s="29" t="s">
        <v>21</v>
      </c>
      <c r="E15" s="29">
        <v>300</v>
      </c>
      <c r="F15" s="29">
        <v>80</v>
      </c>
      <c r="G15" s="29">
        <v>90</v>
      </c>
      <c r="H15" s="29">
        <v>110</v>
      </c>
      <c r="I15" s="29">
        <v>70</v>
      </c>
      <c r="J15" s="29">
        <v>90</v>
      </c>
      <c r="K15" s="29">
        <f t="shared" ref="K15:K16" si="12">J15-F15</f>
        <v>10</v>
      </c>
      <c r="L15" s="29">
        <f t="shared" ref="L15:L16" si="13">K15*E15</f>
        <v>3000</v>
      </c>
      <c r="M15" s="29" t="s">
        <v>120</v>
      </c>
    </row>
    <row r="16" spans="1:14" s="32" customFormat="1" ht="15.75">
      <c r="A16" s="28">
        <v>44824</v>
      </c>
      <c r="B16" s="29" t="s">
        <v>157</v>
      </c>
      <c r="C16" s="29" t="s">
        <v>158</v>
      </c>
      <c r="D16" s="29" t="s">
        <v>21</v>
      </c>
      <c r="E16" s="29">
        <v>975</v>
      </c>
      <c r="F16" s="29">
        <v>13</v>
      </c>
      <c r="G16" s="29">
        <v>16</v>
      </c>
      <c r="H16" s="29">
        <v>22</v>
      </c>
      <c r="I16" s="29">
        <v>10</v>
      </c>
      <c r="J16" s="29">
        <v>10</v>
      </c>
      <c r="K16" s="31">
        <f t="shared" si="12"/>
        <v>-3</v>
      </c>
      <c r="L16" s="31">
        <f t="shared" si="13"/>
        <v>-2925</v>
      </c>
      <c r="M16" s="31" t="s">
        <v>22</v>
      </c>
    </row>
    <row r="17" spans="1:13" s="32" customFormat="1" ht="15.75">
      <c r="A17" s="28">
        <v>44825</v>
      </c>
      <c r="B17" s="29" t="s">
        <v>159</v>
      </c>
      <c r="C17" s="29" t="s">
        <v>160</v>
      </c>
      <c r="D17" s="29" t="s">
        <v>21</v>
      </c>
      <c r="E17" s="29">
        <v>100</v>
      </c>
      <c r="F17" s="29">
        <v>101</v>
      </c>
      <c r="G17" s="29">
        <v>121</v>
      </c>
      <c r="H17" s="29">
        <v>150</v>
      </c>
      <c r="I17" s="29">
        <v>80</v>
      </c>
      <c r="J17" s="29">
        <v>75</v>
      </c>
      <c r="K17" s="31">
        <f t="shared" ref="K17:K18" si="14">J17-F17</f>
        <v>-26</v>
      </c>
      <c r="L17" s="31">
        <f t="shared" ref="L17:L18" si="15">K17*E17</f>
        <v>-2600</v>
      </c>
      <c r="M17" s="31" t="s">
        <v>22</v>
      </c>
    </row>
    <row r="18" spans="1:13" s="32" customFormat="1" ht="15.75">
      <c r="A18" s="28">
        <v>44826</v>
      </c>
      <c r="B18" s="29" t="s">
        <v>161</v>
      </c>
      <c r="C18" s="29" t="s">
        <v>162</v>
      </c>
      <c r="D18" s="29" t="s">
        <v>21</v>
      </c>
      <c r="E18" s="29">
        <v>100</v>
      </c>
      <c r="F18" s="29">
        <v>55</v>
      </c>
      <c r="G18" s="29">
        <v>70</v>
      </c>
      <c r="H18" s="29">
        <v>90</v>
      </c>
      <c r="I18" s="29">
        <v>40</v>
      </c>
      <c r="J18" s="29">
        <v>56</v>
      </c>
      <c r="K18" s="29">
        <f t="shared" si="14"/>
        <v>1</v>
      </c>
      <c r="L18" s="29">
        <f t="shared" si="15"/>
        <v>100</v>
      </c>
      <c r="M18" s="29" t="s">
        <v>120</v>
      </c>
    </row>
    <row r="19" spans="1:13" s="32" customFormat="1" ht="15.75">
      <c r="A19" s="28">
        <v>44827</v>
      </c>
      <c r="B19" s="29" t="s">
        <v>51</v>
      </c>
      <c r="C19" s="29" t="s">
        <v>143</v>
      </c>
      <c r="D19" s="29" t="s">
        <v>21</v>
      </c>
      <c r="E19" s="29">
        <v>250</v>
      </c>
      <c r="F19" s="29">
        <v>39.5</v>
      </c>
      <c r="G19" s="29">
        <v>49.5</v>
      </c>
      <c r="H19" s="29">
        <v>70</v>
      </c>
      <c r="I19" s="29">
        <v>29</v>
      </c>
      <c r="J19" s="29">
        <v>49</v>
      </c>
      <c r="K19" s="29">
        <f t="shared" ref="K19" si="16">J19-F19</f>
        <v>9.5</v>
      </c>
      <c r="L19" s="29">
        <f t="shared" ref="L19" si="17">K19*E19</f>
        <v>2375</v>
      </c>
      <c r="M19" s="29" t="s">
        <v>120</v>
      </c>
    </row>
    <row r="20" spans="1:13" s="32" customFormat="1" ht="15.75">
      <c r="A20" s="28">
        <v>44831</v>
      </c>
      <c r="B20" s="29" t="s">
        <v>163</v>
      </c>
      <c r="C20" s="29" t="s">
        <v>164</v>
      </c>
      <c r="D20" s="29" t="s">
        <v>21</v>
      </c>
      <c r="E20" s="29">
        <v>425</v>
      </c>
      <c r="F20" s="29">
        <v>17</v>
      </c>
      <c r="G20" s="29">
        <v>27</v>
      </c>
      <c r="H20" s="29">
        <v>40</v>
      </c>
      <c r="I20" s="29">
        <v>7</v>
      </c>
      <c r="J20" s="29">
        <v>22</v>
      </c>
      <c r="K20" s="29">
        <f t="shared" ref="K20:K21" si="18">J20-F20</f>
        <v>5</v>
      </c>
      <c r="L20" s="29">
        <f t="shared" ref="L20:L21" si="19">K20*E20</f>
        <v>2125</v>
      </c>
      <c r="M20" s="29" t="s">
        <v>120</v>
      </c>
    </row>
    <row r="21" spans="1:13" s="32" customFormat="1" ht="15.75">
      <c r="A21" s="28">
        <v>44832</v>
      </c>
      <c r="B21" s="29" t="s">
        <v>165</v>
      </c>
      <c r="C21" s="29" t="s">
        <v>166</v>
      </c>
      <c r="D21" s="29" t="s">
        <v>21</v>
      </c>
      <c r="E21" s="29">
        <v>1425</v>
      </c>
      <c r="F21" s="29">
        <v>7.7</v>
      </c>
      <c r="G21" s="29">
        <v>9.6999999999999993</v>
      </c>
      <c r="H21" s="29">
        <v>12.7</v>
      </c>
      <c r="I21" s="29">
        <v>5.7</v>
      </c>
      <c r="J21" s="29">
        <v>5.7</v>
      </c>
      <c r="K21" s="31">
        <f t="shared" si="18"/>
        <v>-2</v>
      </c>
      <c r="L21" s="31">
        <f t="shared" si="19"/>
        <v>-2850</v>
      </c>
      <c r="M21" s="31" t="s">
        <v>22</v>
      </c>
    </row>
    <row r="22" spans="1:13" s="32" customFormat="1" ht="15.75">
      <c r="A22" s="28">
        <v>44833</v>
      </c>
      <c r="B22" s="29" t="s">
        <v>75</v>
      </c>
      <c r="C22" s="29" t="s">
        <v>167</v>
      </c>
      <c r="D22" s="29" t="s">
        <v>21</v>
      </c>
      <c r="E22" s="29">
        <v>1400</v>
      </c>
      <c r="F22" s="29">
        <v>14</v>
      </c>
      <c r="G22" s="29">
        <v>16</v>
      </c>
      <c r="H22" s="29">
        <v>20</v>
      </c>
      <c r="I22" s="29">
        <v>12</v>
      </c>
      <c r="J22" s="29">
        <v>12</v>
      </c>
      <c r="K22" s="29">
        <f t="shared" ref="K22" si="20">J22-F22</f>
        <v>-2</v>
      </c>
      <c r="L22" s="29">
        <f t="shared" ref="L22" si="21">K22*E22</f>
        <v>-2800</v>
      </c>
      <c r="M22" s="29" t="s">
        <v>120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A20" sqref="A20:XFD20"/>
    </sheetView>
  </sheetViews>
  <sheetFormatPr defaultRowHeight="15"/>
  <cols>
    <col min="1" max="1" width="13.140625" customWidth="1"/>
    <col min="2" max="2" width="18.140625" customWidth="1"/>
    <col min="3" max="3" width="11.7109375" customWidth="1"/>
    <col min="13" max="13" width="15.42578125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7</v>
      </c>
      <c r="J2" s="14">
        <v>4</v>
      </c>
      <c r="K2" s="15">
        <v>1</v>
      </c>
      <c r="L2" s="14">
        <v>2</v>
      </c>
      <c r="M2" s="16">
        <f>J2/(J2+K2)</f>
        <v>0.8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SUM(L184:L485)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>
        <v>44774</v>
      </c>
      <c r="B7" s="29" t="s">
        <v>95</v>
      </c>
      <c r="C7" s="29" t="s">
        <v>118</v>
      </c>
      <c r="D7" s="29" t="s">
        <v>21</v>
      </c>
      <c r="E7" s="29">
        <v>700</v>
      </c>
      <c r="F7" s="29">
        <v>41</v>
      </c>
      <c r="G7" s="29">
        <v>46</v>
      </c>
      <c r="H7" s="29">
        <v>60</v>
      </c>
      <c r="I7" s="29">
        <v>35</v>
      </c>
      <c r="J7" s="29">
        <v>35</v>
      </c>
      <c r="K7" s="31">
        <f t="shared" ref="K7" si="0">J7-F7</f>
        <v>-6</v>
      </c>
      <c r="L7" s="31">
        <f t="shared" ref="L7" si="1">K7*E7</f>
        <v>-4200</v>
      </c>
      <c r="M7" s="31" t="s">
        <v>22</v>
      </c>
    </row>
    <row r="8" spans="1:14" s="32" customFormat="1" ht="15.75">
      <c r="A8" s="28">
        <v>44775</v>
      </c>
      <c r="B8" s="29" t="s">
        <v>105</v>
      </c>
      <c r="C8" s="29" t="s">
        <v>119</v>
      </c>
      <c r="D8" s="29" t="s">
        <v>21</v>
      </c>
      <c r="E8" s="29">
        <v>275</v>
      </c>
      <c r="F8" s="29">
        <v>32</v>
      </c>
      <c r="G8" s="29">
        <v>37</v>
      </c>
      <c r="H8" s="29">
        <v>50</v>
      </c>
      <c r="I8" s="29">
        <v>25</v>
      </c>
      <c r="J8" s="29">
        <v>33.700000000000003</v>
      </c>
      <c r="K8" s="29">
        <f t="shared" ref="K8:K9" si="2">J8-F8</f>
        <v>1.7000000000000028</v>
      </c>
      <c r="L8" s="29">
        <f t="shared" ref="L8:L9" si="3">K8*E8</f>
        <v>467.5000000000008</v>
      </c>
      <c r="M8" s="29" t="s">
        <v>120</v>
      </c>
    </row>
    <row r="9" spans="1:14" s="32" customFormat="1" ht="15.75">
      <c r="A9" s="28">
        <v>44776</v>
      </c>
      <c r="B9" s="29" t="s">
        <v>121</v>
      </c>
      <c r="C9" s="29" t="s">
        <v>122</v>
      </c>
      <c r="D9" s="29" t="s">
        <v>21</v>
      </c>
      <c r="E9" s="29">
        <v>1800</v>
      </c>
      <c r="F9" s="29">
        <v>4.3</v>
      </c>
      <c r="G9" s="29">
        <v>6</v>
      </c>
      <c r="H9" s="29">
        <v>9</v>
      </c>
      <c r="I9" s="29">
        <v>2</v>
      </c>
      <c r="J9" s="29">
        <v>2</v>
      </c>
      <c r="K9" s="31">
        <f t="shared" si="2"/>
        <v>-2.2999999999999998</v>
      </c>
      <c r="L9" s="31">
        <f t="shared" si="3"/>
        <v>-4140</v>
      </c>
      <c r="M9" s="31" t="s">
        <v>22</v>
      </c>
    </row>
    <row r="10" spans="1:14" s="32" customFormat="1" ht="15.75">
      <c r="A10" s="28">
        <v>44777</v>
      </c>
      <c r="B10" s="29" t="s">
        <v>101</v>
      </c>
      <c r="C10" s="29" t="s">
        <v>123</v>
      </c>
      <c r="D10" s="29" t="s">
        <v>21</v>
      </c>
      <c r="E10" s="29">
        <v>900</v>
      </c>
      <c r="F10" s="29">
        <v>20</v>
      </c>
      <c r="G10" s="29">
        <v>23</v>
      </c>
      <c r="H10" s="29">
        <v>30</v>
      </c>
      <c r="I10" s="29">
        <v>17</v>
      </c>
      <c r="J10" s="29">
        <v>22.5</v>
      </c>
      <c r="K10" s="29">
        <f t="shared" ref="K10" si="4">J10-F10</f>
        <v>2.5</v>
      </c>
      <c r="L10" s="29">
        <f t="shared" ref="L10" si="5">K10*E10</f>
        <v>2250</v>
      </c>
      <c r="M10" s="29" t="s">
        <v>120</v>
      </c>
    </row>
    <row r="11" spans="1:14" s="32" customFormat="1" ht="15.75">
      <c r="A11" s="28">
        <v>44778</v>
      </c>
      <c r="B11" s="29" t="s">
        <v>124</v>
      </c>
      <c r="C11" s="29" t="s">
        <v>125</v>
      </c>
      <c r="D11" s="29" t="s">
        <v>21</v>
      </c>
      <c r="E11" s="29">
        <v>300</v>
      </c>
      <c r="F11" s="29">
        <v>80</v>
      </c>
      <c r="G11" s="29">
        <v>90</v>
      </c>
      <c r="H11" s="29">
        <v>110</v>
      </c>
      <c r="I11" s="29">
        <v>67</v>
      </c>
      <c r="J11" s="29">
        <v>90</v>
      </c>
      <c r="K11" s="29">
        <f t="shared" ref="K11:K12" si="6">J11-F11</f>
        <v>10</v>
      </c>
      <c r="L11" s="29">
        <f t="shared" ref="L11:L12" si="7">K11*E11</f>
        <v>3000</v>
      </c>
      <c r="M11" s="29" t="s">
        <v>120</v>
      </c>
    </row>
    <row r="12" spans="1:14" s="32" customFormat="1" ht="15.75">
      <c r="A12" s="28">
        <v>44783</v>
      </c>
      <c r="B12" s="29" t="s">
        <v>126</v>
      </c>
      <c r="C12" s="29" t="s">
        <v>127</v>
      </c>
      <c r="D12" s="29" t="s">
        <v>21</v>
      </c>
      <c r="E12" s="29">
        <v>500</v>
      </c>
      <c r="F12" s="29">
        <v>26</v>
      </c>
      <c r="G12" s="29">
        <v>29</v>
      </c>
      <c r="H12" s="29">
        <v>35</v>
      </c>
      <c r="I12" s="29">
        <v>22</v>
      </c>
      <c r="J12" s="29">
        <v>28.5</v>
      </c>
      <c r="K12" s="29">
        <f t="shared" si="6"/>
        <v>2.5</v>
      </c>
      <c r="L12" s="29">
        <f t="shared" si="7"/>
        <v>1250</v>
      </c>
      <c r="M12" s="29" t="s">
        <v>120</v>
      </c>
    </row>
    <row r="13" spans="1:14" s="32" customFormat="1" ht="15.75">
      <c r="A13" s="28">
        <v>44789</v>
      </c>
      <c r="B13" s="29" t="s">
        <v>128</v>
      </c>
      <c r="C13" s="29" t="s">
        <v>129</v>
      </c>
      <c r="D13" s="29" t="s">
        <v>21</v>
      </c>
      <c r="E13" s="29">
        <v>550</v>
      </c>
      <c r="F13" s="29">
        <v>33</v>
      </c>
      <c r="G13" s="29">
        <v>42</v>
      </c>
      <c r="H13" s="29">
        <v>55</v>
      </c>
      <c r="I13" s="29">
        <v>23</v>
      </c>
      <c r="J13" s="29">
        <v>23</v>
      </c>
      <c r="K13" s="31">
        <f t="shared" ref="K13:K14" si="8">J13-F13</f>
        <v>-10</v>
      </c>
      <c r="L13" s="31">
        <f t="shared" ref="L13:L14" si="9">K13*E13</f>
        <v>-5500</v>
      </c>
      <c r="M13" s="31" t="s">
        <v>22</v>
      </c>
    </row>
    <row r="14" spans="1:14" s="32" customFormat="1" ht="15.75">
      <c r="A14" s="28">
        <v>44790</v>
      </c>
      <c r="B14" s="29" t="s">
        <v>130</v>
      </c>
      <c r="C14" s="29" t="s">
        <v>131</v>
      </c>
      <c r="D14" s="29" t="s">
        <v>21</v>
      </c>
      <c r="E14" s="29">
        <v>425</v>
      </c>
      <c r="F14" s="29">
        <v>16</v>
      </c>
      <c r="G14" s="29">
        <v>20</v>
      </c>
      <c r="H14" s="29">
        <v>30</v>
      </c>
      <c r="I14" s="29">
        <v>12</v>
      </c>
      <c r="J14" s="29">
        <v>20</v>
      </c>
      <c r="K14" s="29">
        <f t="shared" si="8"/>
        <v>4</v>
      </c>
      <c r="L14" s="29">
        <f t="shared" si="9"/>
        <v>1700</v>
      </c>
      <c r="M14" s="29" t="s">
        <v>120</v>
      </c>
    </row>
    <row r="15" spans="1:14" s="32" customFormat="1" ht="15.75">
      <c r="A15" s="28">
        <v>44791</v>
      </c>
      <c r="B15" s="29" t="s">
        <v>41</v>
      </c>
      <c r="C15" s="29" t="s">
        <v>132</v>
      </c>
      <c r="D15" s="29" t="s">
        <v>21</v>
      </c>
      <c r="E15" s="29">
        <v>1000</v>
      </c>
      <c r="F15" s="29">
        <v>11</v>
      </c>
      <c r="G15" s="29">
        <v>14</v>
      </c>
      <c r="H15" s="29">
        <v>20</v>
      </c>
      <c r="I15" s="29">
        <v>9</v>
      </c>
      <c r="J15" s="29">
        <v>9</v>
      </c>
      <c r="K15" s="31">
        <f t="shared" ref="K15:K16" si="10">J15-F15</f>
        <v>-2</v>
      </c>
      <c r="L15" s="31">
        <f t="shared" ref="L15:L16" si="11">K15*E15</f>
        <v>-2000</v>
      </c>
      <c r="M15" s="31" t="s">
        <v>22</v>
      </c>
    </row>
    <row r="16" spans="1:14" s="32" customFormat="1" ht="15.75">
      <c r="A16" s="28">
        <v>44792</v>
      </c>
      <c r="B16" s="29" t="s">
        <v>133</v>
      </c>
      <c r="C16" s="29" t="s">
        <v>64</v>
      </c>
      <c r="D16" s="29" t="s">
        <v>21</v>
      </c>
      <c r="E16" s="29">
        <v>500</v>
      </c>
      <c r="F16" s="29">
        <v>13</v>
      </c>
      <c r="G16" s="29">
        <v>16</v>
      </c>
      <c r="H16" s="29">
        <v>22</v>
      </c>
      <c r="I16" s="29">
        <v>9</v>
      </c>
      <c r="J16" s="29">
        <v>15.5</v>
      </c>
      <c r="K16" s="29">
        <f t="shared" si="10"/>
        <v>2.5</v>
      </c>
      <c r="L16" s="29">
        <f t="shared" si="11"/>
        <v>1250</v>
      </c>
      <c r="M16" s="29" t="s">
        <v>120</v>
      </c>
    </row>
    <row r="17" spans="1:13" s="32" customFormat="1" ht="15.75">
      <c r="A17" s="28">
        <v>44795</v>
      </c>
      <c r="B17" s="29" t="s">
        <v>134</v>
      </c>
      <c r="C17" s="29" t="s">
        <v>96</v>
      </c>
      <c r="D17" s="29" t="s">
        <v>21</v>
      </c>
      <c r="E17" s="29">
        <v>600</v>
      </c>
      <c r="F17" s="29">
        <v>41</v>
      </c>
      <c r="G17" s="29">
        <v>46</v>
      </c>
      <c r="H17" s="29">
        <v>60</v>
      </c>
      <c r="I17" s="29">
        <v>35</v>
      </c>
      <c r="J17" s="29">
        <v>35</v>
      </c>
      <c r="K17" s="31">
        <f t="shared" ref="K17:K19" si="12">J17-F17</f>
        <v>-6</v>
      </c>
      <c r="L17" s="31">
        <f t="shared" ref="L17:L19" si="13">K17*E17</f>
        <v>-3600</v>
      </c>
      <c r="M17" s="31" t="s">
        <v>22</v>
      </c>
    </row>
    <row r="18" spans="1:13" s="32" customFormat="1" ht="15.75">
      <c r="A18" s="28">
        <v>44796</v>
      </c>
      <c r="B18" s="29" t="s">
        <v>105</v>
      </c>
      <c r="C18" s="29" t="s">
        <v>135</v>
      </c>
      <c r="D18" s="29" t="s">
        <v>21</v>
      </c>
      <c r="E18" s="29">
        <v>275</v>
      </c>
      <c r="F18" s="29">
        <v>14</v>
      </c>
      <c r="G18" s="29">
        <v>24</v>
      </c>
      <c r="H18" s="29">
        <v>40</v>
      </c>
      <c r="I18" s="29">
        <v>0</v>
      </c>
      <c r="J18" s="29">
        <v>24</v>
      </c>
      <c r="K18" s="29">
        <f t="shared" si="12"/>
        <v>10</v>
      </c>
      <c r="L18" s="29">
        <f t="shared" si="13"/>
        <v>2750</v>
      </c>
      <c r="M18" s="29" t="s">
        <v>120</v>
      </c>
    </row>
    <row r="19" spans="1:13" s="32" customFormat="1" ht="15.75">
      <c r="A19" s="28">
        <v>44797</v>
      </c>
      <c r="B19" s="29" t="s">
        <v>81</v>
      </c>
      <c r="C19" s="29" t="s">
        <v>136</v>
      </c>
      <c r="D19" s="29" t="s">
        <v>21</v>
      </c>
      <c r="E19" s="29">
        <v>200</v>
      </c>
      <c r="F19" s="29">
        <v>24</v>
      </c>
      <c r="G19" s="29">
        <v>40</v>
      </c>
      <c r="H19" s="29">
        <v>60</v>
      </c>
      <c r="I19" s="29">
        <v>0</v>
      </c>
      <c r="J19" s="29">
        <v>4</v>
      </c>
      <c r="K19" s="31">
        <f t="shared" si="12"/>
        <v>-20</v>
      </c>
      <c r="L19" s="31">
        <f t="shared" si="13"/>
        <v>-4000</v>
      </c>
      <c r="M19" s="31" t="s">
        <v>22</v>
      </c>
    </row>
    <row r="20" spans="1:13" s="32" customFormat="1" ht="15.75">
      <c r="A20" s="28">
        <v>44798</v>
      </c>
      <c r="B20" s="29" t="s">
        <v>137</v>
      </c>
      <c r="C20" s="29" t="s">
        <v>138</v>
      </c>
      <c r="D20" s="29" t="s">
        <v>21</v>
      </c>
      <c r="E20" s="29">
        <v>150</v>
      </c>
      <c r="F20" s="29">
        <v>50</v>
      </c>
      <c r="G20" s="29">
        <v>70</v>
      </c>
      <c r="H20" s="29">
        <v>110</v>
      </c>
      <c r="I20" s="29">
        <v>30</v>
      </c>
      <c r="J20" s="29">
        <v>30</v>
      </c>
      <c r="K20" s="31">
        <f t="shared" ref="K20:K21" si="14">J20-F20</f>
        <v>-20</v>
      </c>
      <c r="L20" s="31">
        <f t="shared" ref="L20:L21" si="15">K20*E20</f>
        <v>-3000</v>
      </c>
      <c r="M20" s="31" t="s">
        <v>22</v>
      </c>
    </row>
    <row r="21" spans="1:13" s="32" customFormat="1" ht="15.75">
      <c r="A21" s="28">
        <v>44803</v>
      </c>
      <c r="B21" s="29" t="s">
        <v>139</v>
      </c>
      <c r="C21" s="29" t="s">
        <v>140</v>
      </c>
      <c r="D21" s="29" t="s">
        <v>21</v>
      </c>
      <c r="E21" s="29">
        <v>250</v>
      </c>
      <c r="F21" s="29">
        <v>60</v>
      </c>
      <c r="G21" s="29">
        <v>70</v>
      </c>
      <c r="H21" s="29">
        <v>90</v>
      </c>
      <c r="I21" s="29">
        <v>49</v>
      </c>
      <c r="J21" s="29">
        <v>49</v>
      </c>
      <c r="K21" s="31">
        <f t="shared" si="14"/>
        <v>-11</v>
      </c>
      <c r="L21" s="31">
        <f t="shared" si="15"/>
        <v>-2750</v>
      </c>
      <c r="M21" s="31" t="s">
        <v>22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A9" sqref="A9:XFD9"/>
    </sheetView>
  </sheetViews>
  <sheetFormatPr defaultRowHeight="15"/>
  <cols>
    <col min="1" max="1" width="13.28515625" customWidth="1"/>
    <col min="2" max="2" width="17.85546875" customWidth="1"/>
    <col min="3" max="3" width="10.28515625" customWidth="1"/>
    <col min="13" max="13" width="16.140625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7</v>
      </c>
      <c r="J2" s="14">
        <v>4</v>
      </c>
      <c r="K2" s="15">
        <v>1</v>
      </c>
      <c r="L2" s="14">
        <v>2</v>
      </c>
      <c r="M2" s="16">
        <f>J2/(J2+K2)</f>
        <v>0.8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SUM(L169:L470)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>
        <v>44743</v>
      </c>
      <c r="B7" s="29" t="s">
        <v>86</v>
      </c>
      <c r="C7" s="29" t="s">
        <v>87</v>
      </c>
      <c r="D7" s="29" t="s">
        <v>21</v>
      </c>
      <c r="E7" s="29">
        <v>250</v>
      </c>
      <c r="F7" s="29">
        <v>44</v>
      </c>
      <c r="G7" s="29">
        <v>54</v>
      </c>
      <c r="H7" s="29">
        <v>80</v>
      </c>
      <c r="I7" s="29">
        <v>30</v>
      </c>
      <c r="J7" s="29">
        <v>30</v>
      </c>
      <c r="K7" s="30">
        <f t="shared" ref="K7" si="0">J7-F7</f>
        <v>-14</v>
      </c>
      <c r="L7" s="30">
        <f t="shared" ref="L7" si="1">K7*E7</f>
        <v>-3500</v>
      </c>
      <c r="M7" s="31" t="s">
        <v>22</v>
      </c>
    </row>
    <row r="8" spans="1:14" s="32" customFormat="1" ht="15.75">
      <c r="A8" s="28">
        <v>44746</v>
      </c>
      <c r="B8" s="29" t="s">
        <v>88</v>
      </c>
      <c r="C8" s="29" t="s">
        <v>89</v>
      </c>
      <c r="D8" s="29" t="s">
        <v>21</v>
      </c>
      <c r="E8" s="29">
        <v>1350</v>
      </c>
      <c r="F8" s="29">
        <v>17.149999999999999</v>
      </c>
      <c r="G8" s="29">
        <v>19.5</v>
      </c>
      <c r="H8" s="29">
        <v>23</v>
      </c>
      <c r="I8" s="29">
        <v>13</v>
      </c>
      <c r="J8" s="29">
        <v>18.399999999999999</v>
      </c>
      <c r="K8" s="33">
        <f t="shared" ref="K8:K9" si="2">J8-F8</f>
        <v>1.25</v>
      </c>
      <c r="L8" s="33">
        <f t="shared" ref="L8:L9" si="3">K8*E8</f>
        <v>1687.5</v>
      </c>
      <c r="M8" s="29" t="s">
        <v>90</v>
      </c>
    </row>
    <row r="9" spans="1:14" s="32" customFormat="1" ht="15.75">
      <c r="A9" s="28">
        <v>44747</v>
      </c>
      <c r="B9" s="29" t="s">
        <v>91</v>
      </c>
      <c r="C9" s="29" t="s">
        <v>92</v>
      </c>
      <c r="D9" s="29" t="s">
        <v>21</v>
      </c>
      <c r="E9" s="29">
        <v>1300</v>
      </c>
      <c r="F9" s="29">
        <v>10</v>
      </c>
      <c r="G9" s="29">
        <v>12</v>
      </c>
      <c r="H9" s="29">
        <v>15</v>
      </c>
      <c r="I9" s="29">
        <v>7.5</v>
      </c>
      <c r="J9" s="29">
        <v>7.5</v>
      </c>
      <c r="K9" s="31">
        <f t="shared" si="2"/>
        <v>-2.5</v>
      </c>
      <c r="L9" s="31">
        <f t="shared" si="3"/>
        <v>-3250</v>
      </c>
      <c r="M9" s="31" t="s">
        <v>22</v>
      </c>
    </row>
    <row r="10" spans="1:14" s="32" customFormat="1" ht="15.75">
      <c r="A10" s="28">
        <v>44748</v>
      </c>
      <c r="B10" s="29" t="s">
        <v>93</v>
      </c>
      <c r="C10" s="29" t="s">
        <v>94</v>
      </c>
      <c r="D10" s="29" t="s">
        <v>21</v>
      </c>
      <c r="E10" s="29">
        <v>1000</v>
      </c>
      <c r="F10" s="29">
        <v>21</v>
      </c>
      <c r="G10" s="29">
        <v>24</v>
      </c>
      <c r="H10" s="29">
        <v>30</v>
      </c>
      <c r="I10" s="29">
        <v>18</v>
      </c>
      <c r="J10" s="29">
        <v>24</v>
      </c>
      <c r="K10" s="29">
        <f t="shared" ref="K10:K12" si="4">J10-F10</f>
        <v>3</v>
      </c>
      <c r="L10" s="29">
        <f t="shared" ref="L10:L12" si="5">K10*E10</f>
        <v>3000</v>
      </c>
      <c r="M10" s="29" t="s">
        <v>90</v>
      </c>
    </row>
    <row r="11" spans="1:14" s="32" customFormat="1" ht="15.75">
      <c r="A11" s="28">
        <v>44749</v>
      </c>
      <c r="B11" s="29" t="s">
        <v>95</v>
      </c>
      <c r="C11" s="29" t="s">
        <v>96</v>
      </c>
      <c r="D11" s="29" t="s">
        <v>21</v>
      </c>
      <c r="E11" s="29">
        <v>700</v>
      </c>
      <c r="F11" s="29">
        <v>17.05</v>
      </c>
      <c r="G11" s="29">
        <v>21</v>
      </c>
      <c r="H11" s="29">
        <v>27</v>
      </c>
      <c r="I11" s="29">
        <v>12</v>
      </c>
      <c r="J11" s="29">
        <v>12</v>
      </c>
      <c r="K11" s="31">
        <f t="shared" si="4"/>
        <v>-5.0500000000000007</v>
      </c>
      <c r="L11" s="31">
        <f t="shared" si="5"/>
        <v>-3535.0000000000005</v>
      </c>
      <c r="M11" s="31" t="s">
        <v>22</v>
      </c>
    </row>
    <row r="12" spans="1:14" s="32" customFormat="1" ht="15.75">
      <c r="A12" s="28">
        <v>44753</v>
      </c>
      <c r="B12" s="29" t="s">
        <v>97</v>
      </c>
      <c r="C12" s="29" t="s">
        <v>98</v>
      </c>
      <c r="D12" s="29" t="s">
        <v>21</v>
      </c>
      <c r="E12" s="29">
        <v>175</v>
      </c>
      <c r="F12" s="29">
        <v>30</v>
      </c>
      <c r="G12" s="29">
        <v>45</v>
      </c>
      <c r="H12" s="29">
        <v>75</v>
      </c>
      <c r="I12" s="29">
        <v>15</v>
      </c>
      <c r="J12" s="29">
        <v>15</v>
      </c>
      <c r="K12" s="30">
        <f t="shared" si="4"/>
        <v>-15</v>
      </c>
      <c r="L12" s="30">
        <f t="shared" si="5"/>
        <v>-2625</v>
      </c>
      <c r="M12" s="31" t="s">
        <v>22</v>
      </c>
    </row>
    <row r="13" spans="1:14" s="32" customFormat="1" ht="15.75">
      <c r="A13" s="28">
        <v>44754</v>
      </c>
      <c r="B13" s="29" t="s">
        <v>49</v>
      </c>
      <c r="C13" s="29" t="s">
        <v>99</v>
      </c>
      <c r="D13" s="29" t="s">
        <v>21</v>
      </c>
      <c r="E13" s="29">
        <v>1000</v>
      </c>
      <c r="F13" s="29">
        <v>14</v>
      </c>
      <c r="G13" s="29">
        <v>17</v>
      </c>
      <c r="H13" s="29">
        <v>25</v>
      </c>
      <c r="I13" s="29">
        <v>7</v>
      </c>
      <c r="J13" s="29">
        <v>10.199999999999999</v>
      </c>
      <c r="K13" s="31">
        <f t="shared" ref="K13" si="6">J13-F13</f>
        <v>-3.8000000000000007</v>
      </c>
      <c r="L13" s="31">
        <f t="shared" ref="L13" si="7">K13*E13</f>
        <v>-3800.0000000000009</v>
      </c>
      <c r="M13" s="31" t="s">
        <v>22</v>
      </c>
    </row>
    <row r="14" spans="1:14" s="32" customFormat="1" ht="15.75">
      <c r="A14" s="28">
        <v>44756</v>
      </c>
      <c r="B14" s="29" t="s">
        <v>70</v>
      </c>
      <c r="C14" s="29" t="s">
        <v>100</v>
      </c>
      <c r="D14" s="29" t="s">
        <v>21</v>
      </c>
      <c r="E14" s="29">
        <v>125</v>
      </c>
      <c r="F14" s="29">
        <v>100</v>
      </c>
      <c r="G14" s="29">
        <v>122</v>
      </c>
      <c r="H14" s="29">
        <v>160</v>
      </c>
      <c r="I14" s="29">
        <v>75</v>
      </c>
      <c r="J14" s="29">
        <v>75</v>
      </c>
      <c r="K14" s="31">
        <f t="shared" ref="K14:K15" si="8">J14-F14</f>
        <v>-25</v>
      </c>
      <c r="L14" s="31">
        <f t="shared" ref="L14:L15" si="9">K14*E14</f>
        <v>-3125</v>
      </c>
      <c r="M14" s="31" t="s">
        <v>22</v>
      </c>
    </row>
    <row r="15" spans="1:14" s="32" customFormat="1" ht="15.75">
      <c r="A15" s="28">
        <v>44757</v>
      </c>
      <c r="B15" s="29" t="s">
        <v>101</v>
      </c>
      <c r="C15" s="29" t="s">
        <v>102</v>
      </c>
      <c r="D15" s="29" t="s">
        <v>21</v>
      </c>
      <c r="E15" s="29">
        <v>900</v>
      </c>
      <c r="F15" s="29">
        <v>17</v>
      </c>
      <c r="G15" s="29">
        <v>21</v>
      </c>
      <c r="H15" s="29">
        <v>30</v>
      </c>
      <c r="I15" s="29">
        <v>13.5</v>
      </c>
      <c r="J15" s="29">
        <v>17.5</v>
      </c>
      <c r="K15" s="29">
        <f t="shared" si="8"/>
        <v>0.5</v>
      </c>
      <c r="L15" s="29">
        <f t="shared" si="9"/>
        <v>450</v>
      </c>
      <c r="M15" s="29" t="s">
        <v>90</v>
      </c>
    </row>
    <row r="16" spans="1:14" s="32" customFormat="1" ht="15.75">
      <c r="A16" s="28">
        <v>44760</v>
      </c>
      <c r="B16" s="29" t="s">
        <v>103</v>
      </c>
      <c r="C16" s="29" t="s">
        <v>104</v>
      </c>
      <c r="D16" s="29" t="s">
        <v>21</v>
      </c>
      <c r="E16" s="29">
        <v>400</v>
      </c>
      <c r="F16" s="29">
        <v>25</v>
      </c>
      <c r="G16" s="29">
        <v>35</v>
      </c>
      <c r="H16" s="29">
        <v>55</v>
      </c>
      <c r="I16" s="29">
        <v>15</v>
      </c>
      <c r="J16" s="29">
        <v>35</v>
      </c>
      <c r="K16" s="29">
        <f t="shared" ref="K16" si="10">J16-F16</f>
        <v>10</v>
      </c>
      <c r="L16" s="29">
        <f t="shared" ref="L16" si="11">K16*E16</f>
        <v>4000</v>
      </c>
      <c r="M16" s="29" t="s">
        <v>90</v>
      </c>
    </row>
    <row r="17" spans="1:13" s="32" customFormat="1" ht="15.75">
      <c r="A17" s="28">
        <v>44761</v>
      </c>
      <c r="B17" s="29" t="s">
        <v>105</v>
      </c>
      <c r="C17" s="29" t="s">
        <v>106</v>
      </c>
      <c r="D17" s="29" t="s">
        <v>21</v>
      </c>
      <c r="E17" s="29">
        <v>275</v>
      </c>
      <c r="F17" s="29">
        <v>26</v>
      </c>
      <c r="G17" s="29">
        <v>32</v>
      </c>
      <c r="H17" s="29">
        <v>42</v>
      </c>
      <c r="I17" s="29">
        <v>20</v>
      </c>
      <c r="J17" s="29">
        <v>32</v>
      </c>
      <c r="K17" s="29">
        <f t="shared" ref="K17:K18" si="12">J17-F17</f>
        <v>6</v>
      </c>
      <c r="L17" s="29">
        <f t="shared" ref="L17" si="13">K17*E17</f>
        <v>1650</v>
      </c>
      <c r="M17" s="29" t="s">
        <v>90</v>
      </c>
    </row>
    <row r="18" spans="1:13" s="32" customFormat="1" ht="15.75">
      <c r="A18" s="28">
        <v>44762</v>
      </c>
      <c r="B18" s="29" t="s">
        <v>32</v>
      </c>
      <c r="C18" s="29" t="s">
        <v>85</v>
      </c>
      <c r="D18" s="29" t="s">
        <v>21</v>
      </c>
      <c r="E18" s="29">
        <v>550</v>
      </c>
      <c r="F18" s="29">
        <v>29</v>
      </c>
      <c r="G18" s="29">
        <v>35</v>
      </c>
      <c r="H18" s="29">
        <v>50</v>
      </c>
      <c r="I18" s="29">
        <v>25</v>
      </c>
      <c r="J18" s="29">
        <v>33</v>
      </c>
      <c r="K18" s="29">
        <f t="shared" si="12"/>
        <v>4</v>
      </c>
      <c r="L18" s="29">
        <f t="shared" ref="L18" si="14">K18*E18</f>
        <v>2200</v>
      </c>
      <c r="M18" s="29" t="s">
        <v>90</v>
      </c>
    </row>
    <row r="19" spans="1:13" s="32" customFormat="1" ht="15.75">
      <c r="A19" s="28">
        <v>44763</v>
      </c>
      <c r="B19" s="29" t="s">
        <v>107</v>
      </c>
      <c r="C19" s="29" t="s">
        <v>108</v>
      </c>
      <c r="D19" s="29" t="s">
        <v>21</v>
      </c>
      <c r="E19" s="29">
        <v>450</v>
      </c>
      <c r="F19" s="29">
        <v>16</v>
      </c>
      <c r="G19" s="29">
        <v>20</v>
      </c>
      <c r="H19" s="29">
        <v>30</v>
      </c>
      <c r="I19" s="29">
        <v>11.5</v>
      </c>
      <c r="J19" s="29">
        <v>19</v>
      </c>
      <c r="K19" s="29">
        <f t="shared" ref="K19:K21" si="15">J19-F19</f>
        <v>3</v>
      </c>
      <c r="L19" s="29">
        <f t="shared" ref="L19:L21" si="16">K19*E19</f>
        <v>1350</v>
      </c>
      <c r="M19" s="29" t="s">
        <v>90</v>
      </c>
    </row>
    <row r="20" spans="1:13" s="32" customFormat="1" ht="15.75">
      <c r="A20" s="28">
        <v>44764</v>
      </c>
      <c r="B20" s="29" t="s">
        <v>91</v>
      </c>
      <c r="C20" s="29" t="s">
        <v>109</v>
      </c>
      <c r="D20" s="29">
        <v>13</v>
      </c>
      <c r="E20" s="29">
        <v>1300</v>
      </c>
      <c r="F20" s="29">
        <v>10</v>
      </c>
      <c r="G20" s="29">
        <v>12</v>
      </c>
      <c r="H20" s="29">
        <v>15</v>
      </c>
      <c r="I20" s="29">
        <v>7</v>
      </c>
      <c r="J20" s="29">
        <v>7</v>
      </c>
      <c r="K20" s="31">
        <f t="shared" si="15"/>
        <v>-3</v>
      </c>
      <c r="L20" s="31">
        <f t="shared" si="16"/>
        <v>-3900</v>
      </c>
      <c r="M20" s="31" t="s">
        <v>22</v>
      </c>
    </row>
    <row r="21" spans="1:13" s="32" customFormat="1" ht="15.75">
      <c r="A21" s="28">
        <v>44767</v>
      </c>
      <c r="B21" s="29" t="s">
        <v>110</v>
      </c>
      <c r="C21" s="29" t="s">
        <v>111</v>
      </c>
      <c r="D21" s="29" t="s">
        <v>21</v>
      </c>
      <c r="E21" s="29">
        <v>700</v>
      </c>
      <c r="F21" s="29">
        <v>24.5</v>
      </c>
      <c r="G21" s="29">
        <v>30</v>
      </c>
      <c r="H21" s="29">
        <v>36</v>
      </c>
      <c r="I21" s="29">
        <v>18</v>
      </c>
      <c r="J21" s="29">
        <v>22</v>
      </c>
      <c r="K21" s="30">
        <f t="shared" si="15"/>
        <v>-2.5</v>
      </c>
      <c r="L21" s="30">
        <f t="shared" si="16"/>
        <v>-1750</v>
      </c>
      <c r="M21" s="31" t="s">
        <v>22</v>
      </c>
    </row>
    <row r="22" spans="1:13" s="32" customFormat="1" ht="15.75">
      <c r="A22" s="28">
        <v>44768</v>
      </c>
      <c r="B22" s="29" t="s">
        <v>79</v>
      </c>
      <c r="C22" s="29" t="s">
        <v>112</v>
      </c>
      <c r="D22" s="29" t="s">
        <v>21</v>
      </c>
      <c r="E22" s="29">
        <v>175</v>
      </c>
      <c r="F22" s="29">
        <v>57</v>
      </c>
      <c r="G22" s="29">
        <v>70</v>
      </c>
      <c r="H22" s="29">
        <v>100</v>
      </c>
      <c r="I22" s="29">
        <v>40</v>
      </c>
      <c r="J22" s="29">
        <v>70</v>
      </c>
      <c r="K22" s="33">
        <f t="shared" ref="K22" si="17">J22-F22</f>
        <v>13</v>
      </c>
      <c r="L22" s="33">
        <f t="shared" ref="L22" si="18">K22*E22</f>
        <v>2275</v>
      </c>
      <c r="M22" s="29" t="s">
        <v>90</v>
      </c>
    </row>
    <row r="23" spans="1:13" s="32" customFormat="1" ht="15.75">
      <c r="A23" s="28">
        <v>44769</v>
      </c>
      <c r="B23" s="29" t="s">
        <v>113</v>
      </c>
      <c r="C23" s="29" t="s">
        <v>114</v>
      </c>
      <c r="D23" s="29" t="s">
        <v>21</v>
      </c>
      <c r="E23" s="29">
        <v>625</v>
      </c>
      <c r="F23" s="29">
        <v>8</v>
      </c>
      <c r="G23" s="29">
        <v>12</v>
      </c>
      <c r="H23" s="29">
        <v>20</v>
      </c>
      <c r="I23" s="29">
        <v>3</v>
      </c>
      <c r="J23" s="29">
        <v>12</v>
      </c>
      <c r="K23" s="33">
        <f t="shared" ref="K23:K24" si="19">J23-F23</f>
        <v>4</v>
      </c>
      <c r="L23" s="33">
        <f t="shared" ref="L23:L24" si="20">K23*E23</f>
        <v>2500</v>
      </c>
      <c r="M23" s="29" t="s">
        <v>90</v>
      </c>
    </row>
    <row r="24" spans="1:13" s="32" customFormat="1" ht="15.75">
      <c r="A24" s="28">
        <v>44770</v>
      </c>
      <c r="B24" s="29" t="s">
        <v>115</v>
      </c>
      <c r="C24" s="29" t="s">
        <v>116</v>
      </c>
      <c r="D24" s="29" t="s">
        <v>21</v>
      </c>
      <c r="E24" s="29">
        <v>125</v>
      </c>
      <c r="F24" s="29">
        <v>30</v>
      </c>
      <c r="G24" s="29">
        <v>50</v>
      </c>
      <c r="H24" s="29">
        <v>100</v>
      </c>
      <c r="I24" s="29">
        <v>10</v>
      </c>
      <c r="J24" s="29">
        <v>47</v>
      </c>
      <c r="K24" s="29">
        <f t="shared" si="19"/>
        <v>17</v>
      </c>
      <c r="L24" s="29">
        <f t="shared" si="20"/>
        <v>2125</v>
      </c>
      <c r="M24" s="29" t="s">
        <v>90</v>
      </c>
    </row>
    <row r="25" spans="1:13" s="32" customFormat="1" ht="15.75">
      <c r="A25" s="28">
        <v>44771</v>
      </c>
      <c r="B25" s="29" t="s">
        <v>51</v>
      </c>
      <c r="C25" s="29" t="s">
        <v>117</v>
      </c>
      <c r="D25" s="29" t="s">
        <v>21</v>
      </c>
      <c r="E25" s="29">
        <v>250</v>
      </c>
      <c r="F25" s="29">
        <v>66</v>
      </c>
      <c r="G25" s="29">
        <v>80</v>
      </c>
      <c r="H25" s="29">
        <v>100</v>
      </c>
      <c r="I25" s="29">
        <v>51</v>
      </c>
      <c r="J25" s="29">
        <v>76</v>
      </c>
      <c r="K25" s="29">
        <f t="shared" ref="K25" si="21">J25-F25</f>
        <v>10</v>
      </c>
      <c r="L25" s="29">
        <f t="shared" ref="L25" si="22">K25*E25</f>
        <v>2500</v>
      </c>
      <c r="M25" s="29" t="s">
        <v>90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A15" sqref="A15:XFD15"/>
    </sheetView>
  </sheetViews>
  <sheetFormatPr defaultRowHeight="15"/>
  <cols>
    <col min="1" max="1" width="14.28515625" customWidth="1"/>
    <col min="2" max="2" width="18.42578125" customWidth="1"/>
    <col min="13" max="13" width="16.140625" customWidth="1"/>
    <col min="14" max="14" width="7.28515625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7</v>
      </c>
      <c r="J2" s="14">
        <v>4</v>
      </c>
      <c r="K2" s="15">
        <v>1</v>
      </c>
      <c r="L2" s="14">
        <v>2</v>
      </c>
      <c r="M2" s="16">
        <f>J2/(J2+K2)</f>
        <v>0.8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SUM(L150:L451)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>
        <v>44713</v>
      </c>
      <c r="B7" s="29" t="s">
        <v>52</v>
      </c>
      <c r="C7" s="29">
        <v>720</v>
      </c>
      <c r="D7" s="29" t="s">
        <v>21</v>
      </c>
      <c r="E7" s="29">
        <v>750</v>
      </c>
      <c r="F7" s="29">
        <v>19</v>
      </c>
      <c r="G7" s="29">
        <v>24</v>
      </c>
      <c r="H7" s="29">
        <v>30</v>
      </c>
      <c r="I7" s="29">
        <v>15</v>
      </c>
      <c r="J7" s="29">
        <v>22.15</v>
      </c>
      <c r="K7" s="33">
        <f t="shared" ref="K7" si="0">J7-F7</f>
        <v>3.1499999999999986</v>
      </c>
      <c r="L7" s="33">
        <f t="shared" ref="L7" si="1">K7*E7</f>
        <v>2362.4999999999991</v>
      </c>
      <c r="M7" s="29" t="s">
        <v>27</v>
      </c>
    </row>
    <row r="8" spans="1:14" s="32" customFormat="1" ht="15.75">
      <c r="A8" s="28">
        <v>44714</v>
      </c>
      <c r="B8" s="29" t="s">
        <v>54</v>
      </c>
      <c r="C8" s="29" t="s">
        <v>55</v>
      </c>
      <c r="D8" s="29" t="s">
        <v>21</v>
      </c>
      <c r="E8" s="29">
        <v>125</v>
      </c>
      <c r="F8" s="29">
        <v>128</v>
      </c>
      <c r="G8" s="29">
        <v>150</v>
      </c>
      <c r="H8" s="29">
        <v>185</v>
      </c>
      <c r="I8" s="29">
        <v>105</v>
      </c>
      <c r="J8" s="29">
        <v>145</v>
      </c>
      <c r="K8" s="33">
        <f t="shared" ref="K8" si="2">J8-F8</f>
        <v>17</v>
      </c>
      <c r="L8" s="33">
        <f t="shared" ref="L8" si="3">K8*E8</f>
        <v>2125</v>
      </c>
      <c r="M8" s="29" t="s">
        <v>27</v>
      </c>
    </row>
    <row r="9" spans="1:14" s="32" customFormat="1" ht="15.75">
      <c r="A9" s="28">
        <v>44715</v>
      </c>
      <c r="B9" s="29" t="s">
        <v>54</v>
      </c>
      <c r="C9" s="29" t="s">
        <v>56</v>
      </c>
      <c r="D9" s="29" t="s">
        <v>21</v>
      </c>
      <c r="E9" s="29">
        <v>125</v>
      </c>
      <c r="F9" s="29">
        <v>114</v>
      </c>
      <c r="G9" s="29">
        <v>135</v>
      </c>
      <c r="H9" s="29">
        <v>200</v>
      </c>
      <c r="I9" s="29">
        <v>90</v>
      </c>
      <c r="J9" s="29">
        <v>135</v>
      </c>
      <c r="K9" s="33">
        <f t="shared" ref="K9:K10" si="4">J9-F9</f>
        <v>21</v>
      </c>
      <c r="L9" s="33">
        <f t="shared" ref="L9:L10" si="5">K9*E9</f>
        <v>2625</v>
      </c>
      <c r="M9" s="29" t="s">
        <v>27</v>
      </c>
    </row>
    <row r="10" spans="1:14" s="32" customFormat="1" ht="15.75">
      <c r="A10" s="28">
        <v>44718</v>
      </c>
      <c r="B10" s="29" t="s">
        <v>51</v>
      </c>
      <c r="C10" s="29" t="s">
        <v>57</v>
      </c>
      <c r="D10" s="29" t="s">
        <v>21</v>
      </c>
      <c r="E10" s="29">
        <v>250</v>
      </c>
      <c r="F10" s="29">
        <v>31</v>
      </c>
      <c r="G10" s="29">
        <v>51</v>
      </c>
      <c r="H10" s="29">
        <v>80</v>
      </c>
      <c r="I10" s="29">
        <v>11</v>
      </c>
      <c r="J10" s="29">
        <v>11</v>
      </c>
      <c r="K10" s="31">
        <f t="shared" si="4"/>
        <v>-20</v>
      </c>
      <c r="L10" s="31">
        <f t="shared" si="5"/>
        <v>-5000</v>
      </c>
      <c r="M10" s="31" t="s">
        <v>22</v>
      </c>
    </row>
    <row r="11" spans="1:14" s="32" customFormat="1" ht="15.75">
      <c r="A11" s="28">
        <v>44720</v>
      </c>
      <c r="B11" s="29" t="s">
        <v>58</v>
      </c>
      <c r="C11" s="29" t="s">
        <v>59</v>
      </c>
      <c r="D11" s="29" t="s">
        <v>21</v>
      </c>
      <c r="E11" s="29">
        <v>300</v>
      </c>
      <c r="F11" s="29">
        <v>35</v>
      </c>
      <c r="G11" s="29">
        <v>45</v>
      </c>
      <c r="H11" s="29">
        <v>60</v>
      </c>
      <c r="I11" s="29">
        <v>20</v>
      </c>
      <c r="J11" s="29">
        <v>60</v>
      </c>
      <c r="K11" s="33">
        <f t="shared" ref="K11:K12" si="6">J11-F11</f>
        <v>25</v>
      </c>
      <c r="L11" s="33">
        <f t="shared" ref="L11:L12" si="7">K11*E11</f>
        <v>7500</v>
      </c>
      <c r="M11" s="29" t="s">
        <v>27</v>
      </c>
    </row>
    <row r="12" spans="1:14" s="32" customFormat="1" ht="15.75">
      <c r="A12" s="28">
        <v>44721</v>
      </c>
      <c r="B12" s="29" t="s">
        <v>60</v>
      </c>
      <c r="C12" s="29" t="s">
        <v>50</v>
      </c>
      <c r="D12" s="29" t="s">
        <v>21</v>
      </c>
      <c r="E12" s="29">
        <v>275</v>
      </c>
      <c r="F12" s="29">
        <v>65</v>
      </c>
      <c r="G12" s="29">
        <v>85</v>
      </c>
      <c r="H12" s="29">
        <v>110</v>
      </c>
      <c r="I12" s="29">
        <v>40</v>
      </c>
      <c r="J12" s="29">
        <v>72</v>
      </c>
      <c r="K12" s="29">
        <f t="shared" si="6"/>
        <v>7</v>
      </c>
      <c r="L12" s="29">
        <f t="shared" si="7"/>
        <v>1925</v>
      </c>
      <c r="M12" s="29" t="s">
        <v>27</v>
      </c>
    </row>
    <row r="13" spans="1:14" s="32" customFormat="1" ht="15.75">
      <c r="A13" s="28">
        <v>44722</v>
      </c>
      <c r="B13" s="29" t="s">
        <v>61</v>
      </c>
      <c r="C13" s="29" t="s">
        <v>62</v>
      </c>
      <c r="D13" s="29" t="s">
        <v>21</v>
      </c>
      <c r="E13" s="29">
        <v>1500</v>
      </c>
      <c r="F13" s="29">
        <v>11.2</v>
      </c>
      <c r="G13" s="29">
        <v>15</v>
      </c>
      <c r="H13" s="29">
        <v>20</v>
      </c>
      <c r="I13" s="29">
        <v>6</v>
      </c>
      <c r="J13" s="29">
        <v>6</v>
      </c>
      <c r="K13" s="30">
        <f t="shared" ref="K13:K14" si="8">J13-F13</f>
        <v>-5.1999999999999993</v>
      </c>
      <c r="L13" s="30">
        <f t="shared" ref="L13:L14" si="9">K13*E13</f>
        <v>-7799.9999999999991</v>
      </c>
      <c r="M13" s="31" t="s">
        <v>22</v>
      </c>
    </row>
    <row r="14" spans="1:14" s="32" customFormat="1" ht="15.75">
      <c r="A14" s="28">
        <v>44725</v>
      </c>
      <c r="B14" s="29" t="s">
        <v>63</v>
      </c>
      <c r="C14" s="29" t="s">
        <v>65</v>
      </c>
      <c r="D14" s="29" t="s">
        <v>21</v>
      </c>
      <c r="E14" s="29">
        <v>1200</v>
      </c>
      <c r="F14" s="29">
        <v>11.45</v>
      </c>
      <c r="G14" s="29">
        <v>15</v>
      </c>
      <c r="H14" s="29">
        <v>18</v>
      </c>
      <c r="I14" s="29">
        <v>8</v>
      </c>
      <c r="J14" s="29">
        <v>8</v>
      </c>
      <c r="K14" s="31">
        <f t="shared" si="8"/>
        <v>-3.4499999999999993</v>
      </c>
      <c r="L14" s="31">
        <f t="shared" si="9"/>
        <v>-4139.9999999999991</v>
      </c>
      <c r="M14" s="31" t="s">
        <v>22</v>
      </c>
    </row>
    <row r="15" spans="1:14" s="32" customFormat="1" ht="15.75">
      <c r="A15" s="28">
        <v>44726</v>
      </c>
      <c r="B15" s="29" t="s">
        <v>58</v>
      </c>
      <c r="C15" s="29" t="s">
        <v>66</v>
      </c>
      <c r="D15" s="29" t="s">
        <v>21</v>
      </c>
      <c r="E15" s="29">
        <v>300</v>
      </c>
      <c r="F15" s="29">
        <v>65</v>
      </c>
      <c r="G15" s="29">
        <v>75</v>
      </c>
      <c r="H15" s="29">
        <v>90</v>
      </c>
      <c r="I15" s="29">
        <v>55</v>
      </c>
      <c r="J15" s="29">
        <v>55</v>
      </c>
      <c r="K15" s="31">
        <f t="shared" ref="K15" si="10">J15-F15</f>
        <v>-10</v>
      </c>
      <c r="L15" s="31">
        <f t="shared" ref="L15" si="11">K15*E15</f>
        <v>-3000</v>
      </c>
      <c r="M15" s="31" t="s">
        <v>22</v>
      </c>
    </row>
    <row r="16" spans="1:14" s="32" customFormat="1" ht="15.75">
      <c r="A16" s="28">
        <v>44727</v>
      </c>
      <c r="B16" s="29" t="s">
        <v>67</v>
      </c>
      <c r="C16" s="29" t="s">
        <v>68</v>
      </c>
      <c r="D16" s="29" t="s">
        <v>21</v>
      </c>
      <c r="E16" s="29">
        <v>100</v>
      </c>
      <c r="F16" s="29">
        <v>162</v>
      </c>
      <c r="G16" s="29">
        <v>210</v>
      </c>
      <c r="H16" s="29">
        <v>300</v>
      </c>
      <c r="I16" s="29">
        <v>105</v>
      </c>
      <c r="J16" s="29">
        <v>105</v>
      </c>
      <c r="K16" s="31">
        <f t="shared" ref="K16" si="12">J16-F16</f>
        <v>-57</v>
      </c>
      <c r="L16" s="31">
        <f t="shared" ref="L16" si="13">K16*E16</f>
        <v>-5700</v>
      </c>
      <c r="M16" s="31" t="s">
        <v>22</v>
      </c>
    </row>
    <row r="17" spans="1:13" s="32" customFormat="1" ht="15.75">
      <c r="A17" s="28">
        <v>44728</v>
      </c>
      <c r="B17" s="29" t="s">
        <v>32</v>
      </c>
      <c r="C17" s="29" t="s">
        <v>69</v>
      </c>
      <c r="D17" s="29" t="s">
        <v>21</v>
      </c>
      <c r="E17" s="29">
        <v>550</v>
      </c>
      <c r="F17" s="29">
        <v>40</v>
      </c>
      <c r="G17" s="29">
        <v>50</v>
      </c>
      <c r="H17" s="29">
        <v>65</v>
      </c>
      <c r="I17" s="29">
        <v>30</v>
      </c>
      <c r="J17" s="29">
        <v>30</v>
      </c>
      <c r="K17" s="31">
        <f t="shared" ref="K17:K18" si="14">J17-F17</f>
        <v>-10</v>
      </c>
      <c r="L17" s="31">
        <f t="shared" ref="L17:L18" si="15">K17*E17</f>
        <v>-5500</v>
      </c>
      <c r="M17" s="31" t="s">
        <v>22</v>
      </c>
    </row>
    <row r="18" spans="1:13" s="32" customFormat="1" ht="15.75">
      <c r="A18" s="28">
        <v>44729</v>
      </c>
      <c r="B18" s="29" t="s">
        <v>70</v>
      </c>
      <c r="C18" s="29" t="s">
        <v>71</v>
      </c>
      <c r="D18" s="29" t="s">
        <v>21</v>
      </c>
      <c r="E18" s="29">
        <v>125</v>
      </c>
      <c r="F18" s="29">
        <v>65</v>
      </c>
      <c r="G18" s="29">
        <v>85</v>
      </c>
      <c r="H18" s="29">
        <v>100</v>
      </c>
      <c r="I18" s="29">
        <v>40</v>
      </c>
      <c r="J18" s="29">
        <v>85</v>
      </c>
      <c r="K18" s="33">
        <f t="shared" si="14"/>
        <v>20</v>
      </c>
      <c r="L18" s="33">
        <f t="shared" si="15"/>
        <v>2500</v>
      </c>
      <c r="M18" s="29" t="s">
        <v>27</v>
      </c>
    </row>
    <row r="19" spans="1:13" s="32" customFormat="1" ht="15.75">
      <c r="A19" s="28">
        <v>44732</v>
      </c>
      <c r="B19" s="29" t="s">
        <v>72</v>
      </c>
      <c r="C19" s="29" t="s">
        <v>73</v>
      </c>
      <c r="D19" s="29" t="s">
        <v>21</v>
      </c>
      <c r="E19" s="29">
        <v>250</v>
      </c>
      <c r="F19" s="29">
        <v>31</v>
      </c>
      <c r="G19" s="29">
        <v>41</v>
      </c>
      <c r="H19" s="29">
        <v>60</v>
      </c>
      <c r="I19" s="29">
        <v>20</v>
      </c>
      <c r="J19" s="29">
        <v>37</v>
      </c>
      <c r="K19" s="29">
        <f t="shared" ref="K19" si="16">J19-F19</f>
        <v>6</v>
      </c>
      <c r="L19" s="29">
        <f t="shared" ref="L19" si="17">K19*E19</f>
        <v>1500</v>
      </c>
      <c r="M19" s="29" t="s">
        <v>27</v>
      </c>
    </row>
    <row r="20" spans="1:13" s="32" customFormat="1" ht="15.75">
      <c r="A20" s="28">
        <v>44733</v>
      </c>
      <c r="B20" s="29" t="s">
        <v>54</v>
      </c>
      <c r="C20" s="29" t="s">
        <v>74</v>
      </c>
      <c r="D20" s="29" t="s">
        <v>21</v>
      </c>
      <c r="E20" s="29">
        <v>125</v>
      </c>
      <c r="F20" s="29">
        <v>45</v>
      </c>
      <c r="G20" s="29">
        <v>65</v>
      </c>
      <c r="H20" s="29">
        <v>90</v>
      </c>
      <c r="I20" s="29">
        <v>22</v>
      </c>
      <c r="J20" s="29">
        <v>22</v>
      </c>
      <c r="K20" s="31">
        <f t="shared" ref="K20:K22" si="18">J20-F20</f>
        <v>-23</v>
      </c>
      <c r="L20" s="31">
        <f t="shared" ref="L20:L22" si="19">K20*E20</f>
        <v>-2875</v>
      </c>
      <c r="M20" s="31" t="s">
        <v>22</v>
      </c>
    </row>
    <row r="21" spans="1:13" s="32" customFormat="1" ht="15.75">
      <c r="A21" s="28">
        <v>44734</v>
      </c>
      <c r="B21" s="29" t="s">
        <v>75</v>
      </c>
      <c r="C21" s="29" t="s">
        <v>76</v>
      </c>
      <c r="D21" s="29" t="s">
        <v>21</v>
      </c>
      <c r="E21" s="29">
        <v>1400</v>
      </c>
      <c r="F21" s="29">
        <v>6</v>
      </c>
      <c r="G21" s="29">
        <v>8</v>
      </c>
      <c r="H21" s="29">
        <v>12</v>
      </c>
      <c r="I21" s="29">
        <v>4</v>
      </c>
      <c r="J21" s="29">
        <v>7</v>
      </c>
      <c r="K21" s="33">
        <f t="shared" si="18"/>
        <v>1</v>
      </c>
      <c r="L21" s="33">
        <f t="shared" si="19"/>
        <v>1400</v>
      </c>
      <c r="M21" s="29" t="s">
        <v>27</v>
      </c>
    </row>
    <row r="22" spans="1:13" s="32" customFormat="1" ht="15.75">
      <c r="A22" s="28">
        <v>44735</v>
      </c>
      <c r="B22" s="29" t="s">
        <v>77</v>
      </c>
      <c r="C22" s="29" t="s">
        <v>78</v>
      </c>
      <c r="D22" s="29" t="s">
        <v>21</v>
      </c>
      <c r="E22" s="29">
        <v>300</v>
      </c>
      <c r="F22" s="29">
        <v>39</v>
      </c>
      <c r="G22" s="29">
        <v>50</v>
      </c>
      <c r="H22" s="29">
        <v>70</v>
      </c>
      <c r="I22" s="29">
        <v>25</v>
      </c>
      <c r="J22" s="29">
        <v>50</v>
      </c>
      <c r="K22" s="29">
        <f t="shared" si="18"/>
        <v>11</v>
      </c>
      <c r="L22" s="29">
        <f t="shared" si="19"/>
        <v>3300</v>
      </c>
      <c r="M22" s="29" t="s">
        <v>27</v>
      </c>
    </row>
    <row r="23" spans="1:13" s="32" customFormat="1" ht="15.75">
      <c r="A23" s="28">
        <v>44736</v>
      </c>
      <c r="B23" s="29" t="s">
        <v>32</v>
      </c>
      <c r="C23" s="29" t="s">
        <v>44</v>
      </c>
      <c r="D23" s="29" t="s">
        <v>21</v>
      </c>
      <c r="E23" s="29">
        <v>550</v>
      </c>
      <c r="F23" s="29">
        <v>33</v>
      </c>
      <c r="G23" s="29">
        <v>43</v>
      </c>
      <c r="H23" s="29">
        <v>60</v>
      </c>
      <c r="I23" s="29">
        <v>21</v>
      </c>
      <c r="J23" s="29">
        <v>40</v>
      </c>
      <c r="K23" s="29">
        <f t="shared" ref="K23:K25" si="20">J23-F23</f>
        <v>7</v>
      </c>
      <c r="L23" s="29">
        <f t="shared" ref="L23:L25" si="21">K23*E23</f>
        <v>3850</v>
      </c>
      <c r="M23" s="29" t="s">
        <v>27</v>
      </c>
    </row>
    <row r="24" spans="1:13" s="32" customFormat="1" ht="15.75">
      <c r="A24" s="28">
        <v>44739</v>
      </c>
      <c r="B24" s="29" t="s">
        <v>79</v>
      </c>
      <c r="C24" s="29" t="s">
        <v>80</v>
      </c>
      <c r="D24" s="29" t="s">
        <v>21</v>
      </c>
      <c r="E24" s="29">
        <v>175</v>
      </c>
      <c r="F24" s="29">
        <v>27</v>
      </c>
      <c r="G24" s="29">
        <v>40</v>
      </c>
      <c r="H24" s="29">
        <v>60</v>
      </c>
      <c r="I24" s="29">
        <v>15</v>
      </c>
      <c r="J24" s="29">
        <v>15</v>
      </c>
      <c r="K24" s="31">
        <f t="shared" si="20"/>
        <v>-12</v>
      </c>
      <c r="L24" s="31">
        <f t="shared" si="21"/>
        <v>-2100</v>
      </c>
      <c r="M24" s="31" t="s">
        <v>22</v>
      </c>
    </row>
    <row r="25" spans="1:13" s="32" customFormat="1" ht="15.75">
      <c r="A25" s="28">
        <v>44740</v>
      </c>
      <c r="B25" s="29" t="s">
        <v>81</v>
      </c>
      <c r="C25" s="29" t="s">
        <v>82</v>
      </c>
      <c r="D25" s="29" t="s">
        <v>21</v>
      </c>
      <c r="E25" s="29">
        <v>200</v>
      </c>
      <c r="F25" s="29">
        <v>26</v>
      </c>
      <c r="G25" s="29">
        <v>42</v>
      </c>
      <c r="H25" s="29">
        <v>70</v>
      </c>
      <c r="I25" s="29">
        <v>10</v>
      </c>
      <c r="J25" s="29">
        <v>10</v>
      </c>
      <c r="K25" s="30">
        <f t="shared" si="20"/>
        <v>-16</v>
      </c>
      <c r="L25" s="30">
        <f t="shared" si="21"/>
        <v>-3200</v>
      </c>
      <c r="M25" s="31" t="s">
        <v>22</v>
      </c>
    </row>
    <row r="26" spans="1:13" s="32" customFormat="1" ht="15.75">
      <c r="A26" s="28">
        <v>44741</v>
      </c>
      <c r="B26" s="29" t="s">
        <v>83</v>
      </c>
      <c r="C26" s="29" t="s">
        <v>84</v>
      </c>
      <c r="D26" s="29" t="s">
        <v>21</v>
      </c>
      <c r="E26" s="29">
        <v>1300</v>
      </c>
      <c r="F26" s="29">
        <v>10</v>
      </c>
      <c r="G26" s="29">
        <v>12</v>
      </c>
      <c r="H26" s="29">
        <v>18</v>
      </c>
      <c r="I26" s="29">
        <v>7</v>
      </c>
      <c r="J26" s="29">
        <v>7</v>
      </c>
      <c r="K26" s="30">
        <f t="shared" ref="K26:K27" si="22">J26-F26</f>
        <v>-3</v>
      </c>
      <c r="L26" s="30">
        <f t="shared" ref="L26:L27" si="23">K26*E26</f>
        <v>-3900</v>
      </c>
      <c r="M26" s="31" t="s">
        <v>22</v>
      </c>
    </row>
    <row r="27" spans="1:13" s="32" customFormat="1" ht="15.75">
      <c r="A27" s="28">
        <v>44742</v>
      </c>
      <c r="B27" s="29" t="s">
        <v>47</v>
      </c>
      <c r="C27" s="29" t="s">
        <v>85</v>
      </c>
      <c r="D27" s="29" t="s">
        <v>21</v>
      </c>
      <c r="E27" s="29">
        <v>407</v>
      </c>
      <c r="F27" s="29">
        <v>10</v>
      </c>
      <c r="G27" s="29">
        <v>16</v>
      </c>
      <c r="H27" s="29">
        <v>26</v>
      </c>
      <c r="I27" s="29">
        <v>3</v>
      </c>
      <c r="J27" s="29">
        <v>16</v>
      </c>
      <c r="K27" s="29">
        <f t="shared" si="22"/>
        <v>6</v>
      </c>
      <c r="L27" s="29">
        <f t="shared" si="23"/>
        <v>2442</v>
      </c>
      <c r="M27" s="29" t="s">
        <v>27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A19" sqref="A19:XFD19"/>
    </sheetView>
  </sheetViews>
  <sheetFormatPr defaultRowHeight="15"/>
  <cols>
    <col min="1" max="1" width="15.85546875" customWidth="1"/>
    <col min="2" max="2" width="13.28515625" customWidth="1"/>
    <col min="3" max="3" width="12.7109375" customWidth="1"/>
    <col min="13" max="13" width="16.7109375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7</v>
      </c>
      <c r="J2" s="14">
        <v>4</v>
      </c>
      <c r="K2" s="15">
        <v>1</v>
      </c>
      <c r="L2" s="14">
        <v>2</v>
      </c>
      <c r="M2" s="16">
        <f>J2/(J2+K2)</f>
        <v>0.8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SUM(L130:L431)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>
        <v>44683</v>
      </c>
      <c r="B7" s="29" t="s">
        <v>23</v>
      </c>
      <c r="C7" s="29" t="s">
        <v>24</v>
      </c>
      <c r="D7" s="29" t="s">
        <v>21</v>
      </c>
      <c r="E7" s="29">
        <v>200</v>
      </c>
      <c r="F7" s="29">
        <v>196</v>
      </c>
      <c r="G7" s="29">
        <v>110</v>
      </c>
      <c r="H7" s="29">
        <v>125</v>
      </c>
      <c r="I7" s="29">
        <v>140</v>
      </c>
      <c r="J7" s="29">
        <v>184</v>
      </c>
      <c r="K7" s="30">
        <f t="shared" ref="K7:K8" si="0">J7-F7</f>
        <v>-12</v>
      </c>
      <c r="L7" s="30">
        <f t="shared" ref="L7:L8" si="1">K7*E7</f>
        <v>-2400</v>
      </c>
      <c r="M7" s="31" t="s">
        <v>22</v>
      </c>
    </row>
    <row r="8" spans="1:14" s="32" customFormat="1" ht="15.75">
      <c r="A8" s="28">
        <v>44686</v>
      </c>
      <c r="B8" s="29" t="s">
        <v>25</v>
      </c>
      <c r="C8" s="29" t="s">
        <v>26</v>
      </c>
      <c r="D8" s="29" t="s">
        <v>21</v>
      </c>
      <c r="E8" s="29">
        <v>275</v>
      </c>
      <c r="F8" s="29">
        <v>64</v>
      </c>
      <c r="G8" s="29">
        <v>80</v>
      </c>
      <c r="H8" s="29">
        <v>100</v>
      </c>
      <c r="I8" s="29">
        <v>50</v>
      </c>
      <c r="J8" s="29">
        <v>80</v>
      </c>
      <c r="K8" s="29">
        <f t="shared" si="0"/>
        <v>16</v>
      </c>
      <c r="L8" s="29">
        <f t="shared" si="1"/>
        <v>4400</v>
      </c>
      <c r="M8" s="29" t="s">
        <v>27</v>
      </c>
    </row>
    <row r="9" spans="1:14" s="32" customFormat="1" ht="15.75">
      <c r="A9" s="28">
        <v>44690</v>
      </c>
      <c r="B9" s="29" t="s">
        <v>28</v>
      </c>
      <c r="C9" s="29" t="s">
        <v>29</v>
      </c>
      <c r="D9" s="29" t="s">
        <v>21</v>
      </c>
      <c r="E9" s="29">
        <v>800</v>
      </c>
      <c r="F9" s="29">
        <v>28.5</v>
      </c>
      <c r="G9" s="29">
        <v>33</v>
      </c>
      <c r="H9" s="29">
        <v>39</v>
      </c>
      <c r="I9" s="29">
        <v>24</v>
      </c>
      <c r="J9" s="29">
        <v>30.6</v>
      </c>
      <c r="K9" s="29">
        <f t="shared" ref="K9" si="2">J9-F9</f>
        <v>2.1000000000000014</v>
      </c>
      <c r="L9" s="29">
        <f t="shared" ref="L9" si="3">K9*E9</f>
        <v>1680.0000000000011</v>
      </c>
      <c r="M9" s="29" t="s">
        <v>27</v>
      </c>
    </row>
    <row r="10" spans="1:14" s="32" customFormat="1" ht="15.75">
      <c r="A10" s="28">
        <v>44691</v>
      </c>
      <c r="B10" s="29" t="s">
        <v>30</v>
      </c>
      <c r="C10" s="29" t="s">
        <v>31</v>
      </c>
      <c r="D10" s="29" t="s">
        <v>21</v>
      </c>
      <c r="E10" s="29">
        <v>400</v>
      </c>
      <c r="F10" s="29">
        <v>46</v>
      </c>
      <c r="G10" s="29">
        <v>56</v>
      </c>
      <c r="H10" s="29">
        <v>70</v>
      </c>
      <c r="I10" s="29">
        <v>35</v>
      </c>
      <c r="J10" s="29">
        <v>56</v>
      </c>
      <c r="K10" s="29">
        <f t="shared" ref="K10:K11" si="4">J10-F10</f>
        <v>10</v>
      </c>
      <c r="L10" s="29">
        <f t="shared" ref="L10:L11" si="5">K10*E10</f>
        <v>4000</v>
      </c>
      <c r="M10" s="29" t="s">
        <v>27</v>
      </c>
    </row>
    <row r="11" spans="1:14" s="32" customFormat="1" ht="15.75">
      <c r="A11" s="28">
        <v>44692</v>
      </c>
      <c r="B11" s="29" t="s">
        <v>32</v>
      </c>
      <c r="C11" s="29" t="s">
        <v>33</v>
      </c>
      <c r="D11" s="29" t="s">
        <v>21</v>
      </c>
      <c r="E11" s="29">
        <v>550</v>
      </c>
      <c r="F11" s="29">
        <v>94</v>
      </c>
      <c r="G11" s="29">
        <v>108</v>
      </c>
      <c r="H11" s="29">
        <v>125</v>
      </c>
      <c r="I11" s="29">
        <v>179</v>
      </c>
      <c r="J11" s="29">
        <v>104</v>
      </c>
      <c r="K11" s="33">
        <f t="shared" si="4"/>
        <v>10</v>
      </c>
      <c r="L11" s="33">
        <f t="shared" si="5"/>
        <v>5500</v>
      </c>
      <c r="M11" s="29" t="s">
        <v>27</v>
      </c>
    </row>
    <row r="12" spans="1:14" s="32" customFormat="1" ht="15.75">
      <c r="A12" s="28">
        <v>44698</v>
      </c>
      <c r="B12" s="29" t="s">
        <v>34</v>
      </c>
      <c r="C12" s="29" t="s">
        <v>35</v>
      </c>
      <c r="D12" s="29" t="s">
        <v>21</v>
      </c>
      <c r="E12" s="29">
        <v>3500</v>
      </c>
      <c r="F12" s="29">
        <v>4.8</v>
      </c>
      <c r="G12" s="29">
        <v>6</v>
      </c>
      <c r="H12" s="29">
        <v>8</v>
      </c>
      <c r="I12" s="29">
        <v>3</v>
      </c>
      <c r="J12" s="29">
        <v>6</v>
      </c>
      <c r="K12" s="29">
        <f t="shared" ref="K12" si="6">J12-F12</f>
        <v>1.2000000000000002</v>
      </c>
      <c r="L12" s="29">
        <f t="shared" ref="L12" si="7">K12*E12</f>
        <v>4200.0000000000009</v>
      </c>
      <c r="M12" s="29" t="s">
        <v>27</v>
      </c>
    </row>
    <row r="13" spans="1:14" s="32" customFormat="1" ht="15.75">
      <c r="A13" s="28" t="s">
        <v>36</v>
      </c>
      <c r="B13" s="29" t="s">
        <v>37</v>
      </c>
      <c r="C13" s="29" t="s">
        <v>38</v>
      </c>
      <c r="D13" s="29" t="s">
        <v>21</v>
      </c>
      <c r="E13" s="29">
        <v>400</v>
      </c>
      <c r="F13" s="29">
        <v>33</v>
      </c>
      <c r="G13" s="29">
        <v>41</v>
      </c>
      <c r="H13" s="29">
        <v>60</v>
      </c>
      <c r="I13" s="29">
        <v>23</v>
      </c>
      <c r="J13" s="29">
        <v>23</v>
      </c>
      <c r="K13" s="31">
        <f t="shared" ref="K13" si="8">J13-F13</f>
        <v>-10</v>
      </c>
      <c r="L13" s="31">
        <f t="shared" ref="L13" si="9">K13*E13</f>
        <v>-4000</v>
      </c>
      <c r="M13" s="31" t="s">
        <v>22</v>
      </c>
    </row>
    <row r="14" spans="1:14" s="32" customFormat="1" ht="15.75">
      <c r="A14" s="28">
        <v>44700</v>
      </c>
      <c r="B14" s="29" t="s">
        <v>39</v>
      </c>
      <c r="C14" s="29" t="s">
        <v>40</v>
      </c>
      <c r="D14" s="29" t="s">
        <v>21</v>
      </c>
      <c r="E14" s="29">
        <v>250</v>
      </c>
      <c r="F14" s="29">
        <v>35</v>
      </c>
      <c r="G14" s="29">
        <v>50</v>
      </c>
      <c r="H14" s="29">
        <v>70</v>
      </c>
      <c r="I14" s="29">
        <v>20</v>
      </c>
      <c r="J14" s="29">
        <v>41.5</v>
      </c>
      <c r="K14" s="29">
        <f t="shared" ref="K14:K15" si="10">J14-F14</f>
        <v>6.5</v>
      </c>
      <c r="L14" s="29">
        <f t="shared" ref="L14:L15" si="11">K14*E14</f>
        <v>1625</v>
      </c>
      <c r="M14" s="29" t="s">
        <v>27</v>
      </c>
    </row>
    <row r="15" spans="1:14" s="32" customFormat="1" ht="15.75">
      <c r="A15" s="28">
        <v>44701</v>
      </c>
      <c r="B15" s="29" t="s">
        <v>41</v>
      </c>
      <c r="C15" s="29" t="s">
        <v>42</v>
      </c>
      <c r="D15" s="29" t="s">
        <v>21</v>
      </c>
      <c r="E15" s="29">
        <v>1000</v>
      </c>
      <c r="F15" s="29">
        <v>13</v>
      </c>
      <c r="G15" s="29">
        <v>19</v>
      </c>
      <c r="H15" s="29">
        <v>27</v>
      </c>
      <c r="I15" s="29">
        <v>7</v>
      </c>
      <c r="J15" s="29">
        <v>17</v>
      </c>
      <c r="K15" s="33">
        <f t="shared" si="10"/>
        <v>4</v>
      </c>
      <c r="L15" s="33">
        <f t="shared" si="11"/>
        <v>4000</v>
      </c>
      <c r="M15" s="29" t="s">
        <v>27</v>
      </c>
    </row>
    <row r="16" spans="1:14" s="32" customFormat="1" ht="15.75">
      <c r="A16" s="28">
        <v>44704</v>
      </c>
      <c r="B16" s="29" t="s">
        <v>43</v>
      </c>
      <c r="C16" s="29" t="s">
        <v>44</v>
      </c>
      <c r="D16" s="29" t="s">
        <v>21</v>
      </c>
      <c r="E16" s="29">
        <v>300</v>
      </c>
      <c r="F16" s="29">
        <v>46</v>
      </c>
      <c r="G16" s="29">
        <v>65</v>
      </c>
      <c r="H16" s="29">
        <v>80</v>
      </c>
      <c r="I16" s="29">
        <v>30</v>
      </c>
      <c r="J16" s="29">
        <v>56</v>
      </c>
      <c r="K16" s="29">
        <f t="shared" ref="K16:K18" si="12">J16-F16</f>
        <v>10</v>
      </c>
      <c r="L16" s="29">
        <f t="shared" ref="L16:L18" si="13">K16*E16</f>
        <v>3000</v>
      </c>
      <c r="M16" s="29" t="s">
        <v>27</v>
      </c>
    </row>
    <row r="17" spans="1:13" s="32" customFormat="1" ht="15.75">
      <c r="A17" s="28">
        <v>44705</v>
      </c>
      <c r="B17" s="29" t="s">
        <v>45</v>
      </c>
      <c r="C17" s="29" t="s">
        <v>46</v>
      </c>
      <c r="D17" s="29" t="s">
        <v>21</v>
      </c>
      <c r="E17" s="29">
        <v>600</v>
      </c>
      <c r="F17" s="29">
        <v>8</v>
      </c>
      <c r="G17" s="29">
        <v>13</v>
      </c>
      <c r="H17" s="29">
        <v>21</v>
      </c>
      <c r="I17" s="29">
        <v>3</v>
      </c>
      <c r="J17" s="29">
        <v>3</v>
      </c>
      <c r="K17" s="31">
        <f t="shared" si="12"/>
        <v>-5</v>
      </c>
      <c r="L17" s="31">
        <f t="shared" si="13"/>
        <v>-3000</v>
      </c>
      <c r="M17" s="31" t="s">
        <v>22</v>
      </c>
    </row>
    <row r="18" spans="1:13" s="32" customFormat="1" ht="15.75">
      <c r="A18" s="28">
        <v>44706</v>
      </c>
      <c r="B18" s="29" t="s">
        <v>47</v>
      </c>
      <c r="C18" s="29" t="s">
        <v>48</v>
      </c>
      <c r="D18" s="29" t="s">
        <v>21</v>
      </c>
      <c r="E18" s="29">
        <v>407</v>
      </c>
      <c r="F18" s="29">
        <v>21</v>
      </c>
      <c r="G18" s="29">
        <v>28</v>
      </c>
      <c r="H18" s="29">
        <v>40</v>
      </c>
      <c r="I18" s="29">
        <v>13</v>
      </c>
      <c r="J18" s="29">
        <v>28</v>
      </c>
      <c r="K18" s="33">
        <f t="shared" si="12"/>
        <v>7</v>
      </c>
      <c r="L18" s="33">
        <f t="shared" si="13"/>
        <v>2849</v>
      </c>
      <c r="M18" s="29" t="s">
        <v>27</v>
      </c>
    </row>
    <row r="19" spans="1:13" s="32" customFormat="1" ht="15.75">
      <c r="A19" s="28">
        <v>44707</v>
      </c>
      <c r="B19" s="29" t="s">
        <v>49</v>
      </c>
      <c r="C19" s="29" t="s">
        <v>50</v>
      </c>
      <c r="D19" s="29" t="s">
        <v>21</v>
      </c>
      <c r="E19" s="29">
        <v>500</v>
      </c>
      <c r="F19" s="29">
        <v>3.45</v>
      </c>
      <c r="G19" s="29">
        <v>7.2</v>
      </c>
      <c r="H19" s="29">
        <v>12</v>
      </c>
      <c r="I19" s="29">
        <v>0</v>
      </c>
      <c r="J19" s="29">
        <v>6.15</v>
      </c>
      <c r="K19" s="29">
        <f t="shared" ref="K19:K20" si="14">J19-F19</f>
        <v>2.7</v>
      </c>
      <c r="L19" s="29">
        <f t="shared" ref="L19:L20" si="15">K19*E19</f>
        <v>1350</v>
      </c>
      <c r="M19" s="29" t="s">
        <v>27</v>
      </c>
    </row>
    <row r="20" spans="1:13" s="32" customFormat="1" ht="15.75">
      <c r="A20" s="28">
        <v>44710</v>
      </c>
      <c r="B20" s="29" t="s">
        <v>51</v>
      </c>
      <c r="C20" s="29" t="s">
        <v>33</v>
      </c>
      <c r="D20" s="29" t="s">
        <v>21</v>
      </c>
      <c r="E20" s="29">
        <v>250</v>
      </c>
      <c r="F20" s="29">
        <v>53</v>
      </c>
      <c r="G20" s="29">
        <v>63</v>
      </c>
      <c r="H20" s="29">
        <v>79</v>
      </c>
      <c r="I20" s="29">
        <v>40</v>
      </c>
      <c r="J20" s="29">
        <v>59</v>
      </c>
      <c r="K20" s="33">
        <f t="shared" si="14"/>
        <v>6</v>
      </c>
      <c r="L20" s="33">
        <f t="shared" si="15"/>
        <v>1500</v>
      </c>
      <c r="M20" s="29" t="s">
        <v>27</v>
      </c>
    </row>
    <row r="21" spans="1:13" s="32" customFormat="1" ht="15.75">
      <c r="A21" s="28">
        <v>44711</v>
      </c>
      <c r="B21" s="29" t="s">
        <v>52</v>
      </c>
      <c r="C21" s="29" t="s">
        <v>53</v>
      </c>
      <c r="D21" s="29" t="s">
        <v>21</v>
      </c>
      <c r="E21" s="29">
        <v>850</v>
      </c>
      <c r="F21" s="29">
        <v>18</v>
      </c>
      <c r="G21" s="29">
        <v>22</v>
      </c>
      <c r="H21" s="29">
        <v>30</v>
      </c>
      <c r="I21" s="29">
        <v>13</v>
      </c>
      <c r="J21" s="29">
        <v>21</v>
      </c>
      <c r="K21" s="33">
        <f t="shared" ref="K21" si="16">J21-F21</f>
        <v>3</v>
      </c>
      <c r="L21" s="33">
        <f t="shared" ref="L21" si="17">K21*E21</f>
        <v>2550</v>
      </c>
      <c r="M21" s="29" t="s">
        <v>27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A8" sqref="A8:XFD8"/>
    </sheetView>
  </sheetViews>
  <sheetFormatPr defaultRowHeight="15"/>
  <cols>
    <col min="1" max="1" width="13.140625" customWidth="1"/>
    <col min="2" max="2" width="14.140625" customWidth="1"/>
    <col min="3" max="3" width="11.5703125" customWidth="1"/>
    <col min="13" max="13" width="12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16</v>
      </c>
      <c r="J2" s="14">
        <v>12</v>
      </c>
      <c r="K2" s="15">
        <v>4</v>
      </c>
      <c r="L2" s="14">
        <v>0</v>
      </c>
      <c r="M2" s="16">
        <f>J2/(J2+K2)</f>
        <v>0.75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SUM(L499:L800)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>
        <v>45323</v>
      </c>
      <c r="B7" s="29" t="s">
        <v>130</v>
      </c>
      <c r="C7" s="29" t="s">
        <v>252</v>
      </c>
      <c r="D7" s="29" t="s">
        <v>21</v>
      </c>
      <c r="E7" s="29">
        <v>500</v>
      </c>
      <c r="F7" s="29">
        <v>49</v>
      </c>
      <c r="G7" s="29">
        <v>59</v>
      </c>
      <c r="H7" s="29">
        <v>80</v>
      </c>
      <c r="I7" s="29">
        <v>37</v>
      </c>
      <c r="J7" s="29">
        <v>48</v>
      </c>
      <c r="K7" s="31">
        <f t="shared" ref="K7:K8" si="0">J7-F7</f>
        <v>-1</v>
      </c>
      <c r="L7" s="31">
        <f t="shared" ref="L7:L8" si="1">K7*E7</f>
        <v>-500</v>
      </c>
      <c r="M7" s="31" t="s">
        <v>303</v>
      </c>
    </row>
    <row r="8" spans="1:14" s="32" customFormat="1" ht="15.75">
      <c r="A8" s="28">
        <v>45327</v>
      </c>
      <c r="B8" s="29" t="s">
        <v>473</v>
      </c>
      <c r="C8" s="29" t="s">
        <v>474</v>
      </c>
      <c r="D8" s="29" t="s">
        <v>21</v>
      </c>
      <c r="E8" s="29">
        <v>2800</v>
      </c>
      <c r="F8" s="29">
        <v>6.3</v>
      </c>
      <c r="G8" s="29">
        <v>7.3</v>
      </c>
      <c r="H8" s="29">
        <v>9</v>
      </c>
      <c r="I8" s="29">
        <v>5</v>
      </c>
      <c r="J8" s="29">
        <v>9</v>
      </c>
      <c r="K8" s="29">
        <f t="shared" si="0"/>
        <v>2.7</v>
      </c>
      <c r="L8" s="29">
        <f t="shared" si="1"/>
        <v>7560.0000000000009</v>
      </c>
      <c r="M8" s="29" t="s">
        <v>120</v>
      </c>
    </row>
    <row r="9" spans="1:14" s="32" customFormat="1" ht="15.75">
      <c r="A9" s="28">
        <v>45328</v>
      </c>
      <c r="B9" s="29" t="s">
        <v>475</v>
      </c>
      <c r="C9" s="29" t="s">
        <v>476</v>
      </c>
      <c r="D9" s="29" t="s">
        <v>21</v>
      </c>
      <c r="E9" s="29">
        <v>750</v>
      </c>
      <c r="F9" s="29">
        <v>36.700000000000003</v>
      </c>
      <c r="G9" s="29">
        <v>41</v>
      </c>
      <c r="H9" s="29">
        <v>50</v>
      </c>
      <c r="I9" s="29">
        <v>32</v>
      </c>
      <c r="J9" s="29">
        <v>50</v>
      </c>
      <c r="K9" s="37">
        <f t="shared" ref="K9" si="2">J9-F9</f>
        <v>13.299999999999997</v>
      </c>
      <c r="L9" s="37">
        <f t="shared" ref="L9" si="3">K9*E9</f>
        <v>9974.9999999999982</v>
      </c>
      <c r="M9" s="29" t="s">
        <v>120</v>
      </c>
    </row>
    <row r="10" spans="1:14" s="32" customFormat="1" ht="15.75">
      <c r="A10" s="28">
        <v>45328</v>
      </c>
      <c r="B10" s="29" t="s">
        <v>475</v>
      </c>
      <c r="C10" s="29" t="s">
        <v>476</v>
      </c>
      <c r="D10" s="29" t="s">
        <v>21</v>
      </c>
      <c r="E10" s="29">
        <v>750</v>
      </c>
      <c r="F10" s="29">
        <v>36.700000000000003</v>
      </c>
      <c r="G10" s="29">
        <v>41</v>
      </c>
      <c r="H10" s="29">
        <v>50</v>
      </c>
      <c r="I10" s="29">
        <v>32</v>
      </c>
      <c r="J10" s="29">
        <v>50</v>
      </c>
      <c r="K10" s="37">
        <f t="shared" ref="K10" si="4">J10-F10</f>
        <v>13.299999999999997</v>
      </c>
      <c r="L10" s="37">
        <f t="shared" ref="L10" si="5">K10*E10</f>
        <v>9974.9999999999982</v>
      </c>
      <c r="M10" s="29" t="s">
        <v>120</v>
      </c>
    </row>
    <row r="11" spans="1:14" s="32" customFormat="1" ht="15.75">
      <c r="A11" s="28">
        <v>45329</v>
      </c>
      <c r="B11" s="29" t="s">
        <v>386</v>
      </c>
      <c r="C11" s="29" t="s">
        <v>80</v>
      </c>
      <c r="D11" s="29" t="s">
        <v>21</v>
      </c>
      <c r="E11" s="29">
        <v>175</v>
      </c>
      <c r="F11" s="29">
        <v>97</v>
      </c>
      <c r="G11" s="29">
        <v>117</v>
      </c>
      <c r="H11" s="29">
        <v>130</v>
      </c>
      <c r="I11" s="29">
        <v>77</v>
      </c>
      <c r="J11" s="29">
        <v>120</v>
      </c>
      <c r="K11" s="37">
        <f t="shared" ref="K11:K12" si="6">J11-F11</f>
        <v>23</v>
      </c>
      <c r="L11" s="37">
        <f t="shared" ref="L11:L12" si="7">K11*E11</f>
        <v>4025</v>
      </c>
      <c r="M11" s="29" t="s">
        <v>120</v>
      </c>
    </row>
    <row r="12" spans="1:14" s="32" customFormat="1" ht="15.75">
      <c r="A12" s="28">
        <v>45331</v>
      </c>
      <c r="B12" s="29" t="s">
        <v>477</v>
      </c>
      <c r="C12" s="29" t="s">
        <v>478</v>
      </c>
      <c r="D12" s="29" t="s">
        <v>21</v>
      </c>
      <c r="E12" s="29">
        <v>1800</v>
      </c>
      <c r="F12" s="29">
        <v>10</v>
      </c>
      <c r="G12" s="29">
        <v>12</v>
      </c>
      <c r="H12" s="29">
        <v>16</v>
      </c>
      <c r="I12" s="29">
        <v>7.5</v>
      </c>
      <c r="J12" s="29">
        <v>7.5</v>
      </c>
      <c r="K12" s="31">
        <f t="shared" si="6"/>
        <v>-2.5</v>
      </c>
      <c r="L12" s="31">
        <f t="shared" si="7"/>
        <v>-4500</v>
      </c>
      <c r="M12" s="31" t="s">
        <v>303</v>
      </c>
    </row>
    <row r="13" spans="1:14" s="32" customFormat="1" ht="15.75">
      <c r="A13" s="28">
        <v>45334</v>
      </c>
      <c r="B13" s="29" t="s">
        <v>331</v>
      </c>
      <c r="C13" s="29" t="s">
        <v>479</v>
      </c>
      <c r="D13" s="29" t="s">
        <v>21</v>
      </c>
      <c r="E13" s="29">
        <v>200</v>
      </c>
      <c r="F13" s="29">
        <v>170</v>
      </c>
      <c r="G13" s="29">
        <v>190</v>
      </c>
      <c r="H13" s="29">
        <v>230</v>
      </c>
      <c r="I13" s="29">
        <v>149</v>
      </c>
      <c r="J13" s="29">
        <v>185</v>
      </c>
      <c r="K13" s="37">
        <f t="shared" ref="K13" si="8">J13-F13</f>
        <v>15</v>
      </c>
      <c r="L13" s="37">
        <f t="shared" ref="L13" si="9">K13*E13</f>
        <v>3000</v>
      </c>
      <c r="M13" s="29" t="s">
        <v>120</v>
      </c>
    </row>
    <row r="14" spans="1:14" s="32" customFormat="1" ht="15.75">
      <c r="A14" s="28">
        <v>45335</v>
      </c>
      <c r="B14" s="29" t="s">
        <v>245</v>
      </c>
      <c r="C14" s="29" t="s">
        <v>480</v>
      </c>
      <c r="D14" s="29" t="s">
        <v>21</v>
      </c>
      <c r="E14" s="29">
        <v>700</v>
      </c>
      <c r="F14" s="29">
        <v>29.8</v>
      </c>
      <c r="G14" s="29">
        <v>33.799999999999997</v>
      </c>
      <c r="H14" s="29">
        <v>39</v>
      </c>
      <c r="I14" s="29">
        <v>25</v>
      </c>
      <c r="J14" s="29">
        <v>35</v>
      </c>
      <c r="K14" s="37">
        <f t="shared" ref="K14" si="10">J14-F14</f>
        <v>5.1999999999999993</v>
      </c>
      <c r="L14" s="37">
        <f t="shared" ref="L14" si="11">K14*E14</f>
        <v>3639.9999999999995</v>
      </c>
      <c r="M14" s="29" t="s">
        <v>120</v>
      </c>
    </row>
    <row r="15" spans="1:14" s="32" customFormat="1" ht="15.75">
      <c r="A15" s="28">
        <v>45341</v>
      </c>
      <c r="B15" s="29" t="s">
        <v>169</v>
      </c>
      <c r="C15" s="29" t="s">
        <v>481</v>
      </c>
      <c r="D15" s="29" t="s">
        <v>21</v>
      </c>
      <c r="E15" s="29">
        <v>950</v>
      </c>
      <c r="F15" s="29">
        <v>19.5</v>
      </c>
      <c r="G15" s="29">
        <v>22.5</v>
      </c>
      <c r="H15" s="29">
        <v>28</v>
      </c>
      <c r="I15" s="29">
        <v>16</v>
      </c>
      <c r="J15" s="29">
        <v>21</v>
      </c>
      <c r="K15" s="37">
        <f t="shared" ref="K15" si="12">J15-F15</f>
        <v>1.5</v>
      </c>
      <c r="L15" s="37">
        <f t="shared" ref="L15" si="13">K15*E15</f>
        <v>1425</v>
      </c>
      <c r="M15" s="29" t="s">
        <v>120</v>
      </c>
    </row>
    <row r="16" spans="1:14" s="32" customFormat="1" ht="15.75">
      <c r="A16" s="28">
        <v>45342</v>
      </c>
      <c r="B16" s="29" t="s">
        <v>173</v>
      </c>
      <c r="C16" s="29" t="s">
        <v>482</v>
      </c>
      <c r="D16" s="29" t="s">
        <v>21</v>
      </c>
      <c r="E16" s="29">
        <v>1250</v>
      </c>
      <c r="F16" s="29">
        <v>12</v>
      </c>
      <c r="G16" s="29">
        <v>14.5</v>
      </c>
      <c r="H16" s="29">
        <v>18</v>
      </c>
      <c r="I16" s="29">
        <v>9.5</v>
      </c>
      <c r="J16" s="29">
        <v>13.6</v>
      </c>
      <c r="K16" s="37">
        <f t="shared" ref="K16:K17" si="14">J16-F16</f>
        <v>1.5999999999999996</v>
      </c>
      <c r="L16" s="37">
        <f t="shared" ref="L16:L17" si="15">K16*E16</f>
        <v>1999.9999999999995</v>
      </c>
      <c r="M16" s="29" t="s">
        <v>120</v>
      </c>
    </row>
    <row r="17" spans="1:13" s="32" customFormat="1" ht="15.75">
      <c r="A17" s="28">
        <v>45343</v>
      </c>
      <c r="B17" s="29" t="s">
        <v>232</v>
      </c>
      <c r="C17" s="29" t="s">
        <v>483</v>
      </c>
      <c r="D17" s="29" t="s">
        <v>21</v>
      </c>
      <c r="E17" s="29">
        <v>250</v>
      </c>
      <c r="F17" s="29">
        <v>49</v>
      </c>
      <c r="G17" s="29">
        <v>59</v>
      </c>
      <c r="H17" s="29">
        <v>79</v>
      </c>
      <c r="I17" s="29">
        <v>39</v>
      </c>
      <c r="J17" s="29">
        <v>39</v>
      </c>
      <c r="K17" s="31">
        <f t="shared" si="14"/>
        <v>-10</v>
      </c>
      <c r="L17" s="31">
        <f t="shared" si="15"/>
        <v>-2500</v>
      </c>
      <c r="M17" s="31" t="s">
        <v>303</v>
      </c>
    </row>
    <row r="18" spans="1:13" s="32" customFormat="1" ht="15.75">
      <c r="A18" s="28">
        <v>45344</v>
      </c>
      <c r="B18" s="29" t="s">
        <v>484</v>
      </c>
      <c r="C18" s="29" t="s">
        <v>38</v>
      </c>
      <c r="D18" s="29" t="s">
        <v>21</v>
      </c>
      <c r="E18" s="29">
        <v>700</v>
      </c>
      <c r="F18" s="29">
        <v>24</v>
      </c>
      <c r="G18" s="29">
        <v>29</v>
      </c>
      <c r="H18" s="29">
        <v>40</v>
      </c>
      <c r="I18" s="29">
        <v>18</v>
      </c>
      <c r="J18" s="29">
        <v>29</v>
      </c>
      <c r="K18" s="37">
        <f t="shared" ref="K18" si="16">J18-F18</f>
        <v>5</v>
      </c>
      <c r="L18" s="37">
        <f t="shared" ref="L18" si="17">K18*E18</f>
        <v>3500</v>
      </c>
      <c r="M18" s="29" t="s">
        <v>120</v>
      </c>
    </row>
    <row r="19" spans="1:13" s="32" customFormat="1" ht="15.75">
      <c r="A19" s="28">
        <v>45345</v>
      </c>
      <c r="B19" s="29" t="s">
        <v>43</v>
      </c>
      <c r="C19" s="29" t="s">
        <v>485</v>
      </c>
      <c r="D19" s="29" t="s">
        <v>21</v>
      </c>
      <c r="E19" s="29">
        <v>300</v>
      </c>
      <c r="F19" s="29">
        <v>108</v>
      </c>
      <c r="G19" s="29">
        <v>130</v>
      </c>
      <c r="H19" s="29">
        <v>145</v>
      </c>
      <c r="I19" s="29">
        <v>95</v>
      </c>
      <c r="J19" s="29">
        <v>130</v>
      </c>
      <c r="K19" s="37">
        <f t="shared" ref="K19" si="18">J19-F19</f>
        <v>22</v>
      </c>
      <c r="L19" s="37">
        <f t="shared" ref="L19" si="19">K19*E19</f>
        <v>6600</v>
      </c>
      <c r="M19" s="29" t="s">
        <v>120</v>
      </c>
    </row>
    <row r="20" spans="1:13" s="32" customFormat="1" ht="15.75">
      <c r="A20" s="28">
        <v>45346</v>
      </c>
      <c r="B20" s="29" t="s">
        <v>235</v>
      </c>
      <c r="C20" s="29" t="s">
        <v>212</v>
      </c>
      <c r="D20" s="29" t="s">
        <v>21</v>
      </c>
      <c r="E20" s="29">
        <v>1500</v>
      </c>
      <c r="F20" s="29">
        <v>7.3</v>
      </c>
      <c r="G20" s="29">
        <v>9.3000000000000007</v>
      </c>
      <c r="H20" s="29">
        <v>15</v>
      </c>
      <c r="I20" s="29">
        <v>4</v>
      </c>
      <c r="J20" s="29">
        <v>4</v>
      </c>
      <c r="K20" s="31">
        <f t="shared" ref="K20:K21" si="20">J20-F20</f>
        <v>-3.3</v>
      </c>
      <c r="L20" s="31">
        <f t="shared" ref="L20:L21" si="21">K20*E20</f>
        <v>-4950</v>
      </c>
      <c r="M20" s="31" t="s">
        <v>303</v>
      </c>
    </row>
    <row r="21" spans="1:13" s="32" customFormat="1" ht="15.75">
      <c r="A21" s="28">
        <v>45349</v>
      </c>
      <c r="B21" s="29" t="s">
        <v>235</v>
      </c>
      <c r="C21" s="29" t="s">
        <v>422</v>
      </c>
      <c r="D21" s="29" t="s">
        <v>21</v>
      </c>
      <c r="E21" s="29">
        <v>1500</v>
      </c>
      <c r="F21" s="29">
        <v>6.55</v>
      </c>
      <c r="G21" s="29">
        <v>9.1999999999999993</v>
      </c>
      <c r="H21" s="29">
        <v>15</v>
      </c>
      <c r="I21" s="29">
        <v>4</v>
      </c>
      <c r="J21" s="29">
        <v>8.1999999999999993</v>
      </c>
      <c r="K21" s="37">
        <f t="shared" si="20"/>
        <v>1.6499999999999995</v>
      </c>
      <c r="L21" s="37">
        <f t="shared" si="21"/>
        <v>2474.9999999999991</v>
      </c>
      <c r="M21" s="29" t="s">
        <v>120</v>
      </c>
    </row>
    <row r="22" spans="1:13" s="32" customFormat="1" ht="15.75">
      <c r="A22" s="28">
        <v>45351</v>
      </c>
      <c r="B22" s="29" t="s">
        <v>486</v>
      </c>
      <c r="C22" s="29" t="s">
        <v>487</v>
      </c>
      <c r="D22" s="29" t="s">
        <v>21</v>
      </c>
      <c r="E22" s="29">
        <v>5300</v>
      </c>
      <c r="F22" s="29">
        <v>5.25</v>
      </c>
      <c r="G22" s="29">
        <v>6.2</v>
      </c>
      <c r="H22" s="29">
        <v>8</v>
      </c>
      <c r="I22" s="29">
        <v>4.5</v>
      </c>
      <c r="J22" s="29">
        <v>8</v>
      </c>
      <c r="K22" s="37">
        <f t="shared" ref="K22" si="22">J22-F22</f>
        <v>2.75</v>
      </c>
      <c r="L22" s="37">
        <f t="shared" ref="L22" si="23">K22*E22</f>
        <v>14575</v>
      </c>
      <c r="M22" s="29" t="s">
        <v>120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A18" sqref="A18:XFD18"/>
    </sheetView>
  </sheetViews>
  <sheetFormatPr defaultRowHeight="15"/>
  <cols>
    <col min="1" max="1" width="13.5703125" customWidth="1"/>
    <col min="2" max="2" width="14.5703125" customWidth="1"/>
    <col min="3" max="3" width="13" customWidth="1"/>
    <col min="13" max="13" width="13.5703125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15</v>
      </c>
      <c r="J2" s="14">
        <v>11</v>
      </c>
      <c r="K2" s="15">
        <v>4</v>
      </c>
      <c r="L2" s="14">
        <v>0</v>
      </c>
      <c r="M2" s="16">
        <f>J2/(J2+K2)</f>
        <v>0.73333333333333328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SUM(L483:L784)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>
        <v>45292</v>
      </c>
      <c r="B7" s="29" t="s">
        <v>462</v>
      </c>
      <c r="C7" s="29" t="s">
        <v>213</v>
      </c>
      <c r="D7" s="29" t="s">
        <v>21</v>
      </c>
      <c r="E7" s="29">
        <v>300</v>
      </c>
      <c r="F7" s="29">
        <v>113</v>
      </c>
      <c r="G7" s="29">
        <v>125</v>
      </c>
      <c r="H7" s="29">
        <v>145</v>
      </c>
      <c r="I7" s="29">
        <v>99</v>
      </c>
      <c r="J7" s="29">
        <v>125</v>
      </c>
      <c r="K7" s="37">
        <f t="shared" ref="K7" si="0">J7-F7</f>
        <v>12</v>
      </c>
      <c r="L7" s="37">
        <f t="shared" ref="L7" si="1">K7*E7</f>
        <v>3600</v>
      </c>
      <c r="M7" s="29" t="s">
        <v>120</v>
      </c>
    </row>
    <row r="8" spans="1:14" s="32" customFormat="1" ht="15.75">
      <c r="A8" s="28">
        <v>45293</v>
      </c>
      <c r="B8" s="29" t="s">
        <v>176</v>
      </c>
      <c r="C8" s="29" t="s">
        <v>296</v>
      </c>
      <c r="D8" s="29" t="s">
        <v>21</v>
      </c>
      <c r="E8" s="29">
        <v>1300</v>
      </c>
      <c r="F8" s="29">
        <v>22.4</v>
      </c>
      <c r="G8" s="29">
        <v>25</v>
      </c>
      <c r="H8" s="29">
        <v>30</v>
      </c>
      <c r="I8" s="29">
        <v>20</v>
      </c>
      <c r="J8" s="29">
        <v>23</v>
      </c>
      <c r="K8" s="37">
        <f t="shared" ref="K8:K9" si="2">J8-F8</f>
        <v>0.60000000000000142</v>
      </c>
      <c r="L8" s="37">
        <f t="shared" ref="L8:L9" si="3">K8*E8</f>
        <v>780.00000000000182</v>
      </c>
      <c r="M8" s="29" t="s">
        <v>120</v>
      </c>
    </row>
    <row r="9" spans="1:14" s="32" customFormat="1" ht="15.75">
      <c r="A9" s="28">
        <v>45295</v>
      </c>
      <c r="B9" s="29" t="s">
        <v>306</v>
      </c>
      <c r="C9" s="29" t="s">
        <v>168</v>
      </c>
      <c r="D9" s="29" t="s">
        <v>21</v>
      </c>
      <c r="E9" s="29">
        <v>300</v>
      </c>
      <c r="F9" s="29">
        <v>62</v>
      </c>
      <c r="G9" s="29">
        <v>72</v>
      </c>
      <c r="H9" s="29">
        <v>92</v>
      </c>
      <c r="I9" s="29">
        <v>52</v>
      </c>
      <c r="J9" s="29">
        <v>52</v>
      </c>
      <c r="K9" s="31">
        <f t="shared" si="2"/>
        <v>-10</v>
      </c>
      <c r="L9" s="31">
        <f t="shared" si="3"/>
        <v>-3000</v>
      </c>
      <c r="M9" s="31" t="s">
        <v>303</v>
      </c>
    </row>
    <row r="10" spans="1:14" s="32" customFormat="1" ht="15.75">
      <c r="A10" s="28">
        <v>45296</v>
      </c>
      <c r="B10" s="29" t="s">
        <v>258</v>
      </c>
      <c r="C10" s="29" t="s">
        <v>406</v>
      </c>
      <c r="D10" s="29" t="s">
        <v>21</v>
      </c>
      <c r="E10" s="29">
        <v>375</v>
      </c>
      <c r="F10" s="29">
        <v>46</v>
      </c>
      <c r="G10" s="29">
        <v>56</v>
      </c>
      <c r="H10" s="29">
        <v>76</v>
      </c>
      <c r="I10" s="29">
        <v>36</v>
      </c>
      <c r="J10" s="29">
        <v>58</v>
      </c>
      <c r="K10" s="37">
        <f t="shared" ref="K10:K11" si="4">J10-F10</f>
        <v>12</v>
      </c>
      <c r="L10" s="37">
        <f t="shared" ref="L10:L11" si="5">K10*E10</f>
        <v>4500</v>
      </c>
      <c r="M10" s="29" t="s">
        <v>120</v>
      </c>
    </row>
    <row r="11" spans="1:14" s="32" customFormat="1" ht="15.75">
      <c r="A11" s="28">
        <v>45299</v>
      </c>
      <c r="B11" s="29" t="s">
        <v>246</v>
      </c>
      <c r="C11" s="29" t="s">
        <v>463</v>
      </c>
      <c r="D11" s="29" t="s">
        <v>21</v>
      </c>
      <c r="E11" s="29">
        <v>200</v>
      </c>
      <c r="F11" s="29">
        <v>100</v>
      </c>
      <c r="G11" s="29">
        <v>115</v>
      </c>
      <c r="H11" s="29">
        <v>160</v>
      </c>
      <c r="I11" s="29">
        <v>89</v>
      </c>
      <c r="J11" s="29">
        <v>115</v>
      </c>
      <c r="K11" s="29">
        <f t="shared" si="4"/>
        <v>15</v>
      </c>
      <c r="L11" s="29">
        <f t="shared" si="5"/>
        <v>3000</v>
      </c>
      <c r="M11" s="29" t="s">
        <v>120</v>
      </c>
    </row>
    <row r="12" spans="1:14" s="32" customFormat="1" ht="15.75">
      <c r="A12" s="28">
        <v>45301</v>
      </c>
      <c r="B12" s="29" t="s">
        <v>37</v>
      </c>
      <c r="C12" s="29" t="s">
        <v>98</v>
      </c>
      <c r="D12" s="29" t="s">
        <v>21</v>
      </c>
      <c r="E12" s="29">
        <v>400</v>
      </c>
      <c r="F12" s="29">
        <v>77</v>
      </c>
      <c r="G12" s="29">
        <v>87</v>
      </c>
      <c r="H12" s="29">
        <v>100</v>
      </c>
      <c r="I12" s="29">
        <v>76</v>
      </c>
      <c r="J12" s="29">
        <v>80</v>
      </c>
      <c r="K12" s="29">
        <f t="shared" ref="K12:K13" si="6">J12-F12</f>
        <v>3</v>
      </c>
      <c r="L12" s="29">
        <f t="shared" ref="L12:L13" si="7">K12*E12</f>
        <v>1200</v>
      </c>
      <c r="M12" s="29" t="s">
        <v>120</v>
      </c>
    </row>
    <row r="13" spans="1:14" s="32" customFormat="1" ht="15.75">
      <c r="A13" s="28">
        <v>45302</v>
      </c>
      <c r="B13" s="29" t="s">
        <v>464</v>
      </c>
      <c r="C13" s="29" t="s">
        <v>206</v>
      </c>
      <c r="D13" s="29" t="s">
        <v>21</v>
      </c>
      <c r="E13" s="29">
        <v>150</v>
      </c>
      <c r="F13" s="29">
        <v>92</v>
      </c>
      <c r="G13" s="29">
        <v>112</v>
      </c>
      <c r="H13" s="29">
        <v>145</v>
      </c>
      <c r="I13" s="29">
        <v>70</v>
      </c>
      <c r="J13" s="29">
        <v>100</v>
      </c>
      <c r="K13" s="37">
        <f t="shared" si="6"/>
        <v>8</v>
      </c>
      <c r="L13" s="37">
        <f t="shared" si="7"/>
        <v>1200</v>
      </c>
      <c r="M13" s="29" t="s">
        <v>120</v>
      </c>
    </row>
    <row r="14" spans="1:14" s="32" customFormat="1" ht="15.75">
      <c r="A14" s="28">
        <v>45306</v>
      </c>
      <c r="B14" s="29" t="s">
        <v>70</v>
      </c>
      <c r="C14" s="29" t="s">
        <v>465</v>
      </c>
      <c r="D14" s="29" t="s">
        <v>21</v>
      </c>
      <c r="E14" s="29">
        <v>125</v>
      </c>
      <c r="F14" s="29">
        <v>95</v>
      </c>
      <c r="G14" s="29">
        <v>115</v>
      </c>
      <c r="H14" s="29">
        <v>150</v>
      </c>
      <c r="I14" s="29">
        <v>75</v>
      </c>
      <c r="J14" s="29">
        <v>75</v>
      </c>
      <c r="K14" s="31">
        <f t="shared" ref="K14" si="8">J14-F14</f>
        <v>-20</v>
      </c>
      <c r="L14" s="31">
        <f t="shared" ref="L14" si="9">K14*E14</f>
        <v>-2500</v>
      </c>
      <c r="M14" s="31" t="s">
        <v>303</v>
      </c>
    </row>
    <row r="15" spans="1:14" s="32" customFormat="1" ht="15.75">
      <c r="A15" s="28">
        <v>45308</v>
      </c>
      <c r="B15" s="29" t="s">
        <v>322</v>
      </c>
      <c r="C15" s="29" t="s">
        <v>336</v>
      </c>
      <c r="D15" s="29" t="s">
        <v>21</v>
      </c>
      <c r="E15" s="29">
        <v>800</v>
      </c>
      <c r="F15" s="29">
        <v>21</v>
      </c>
      <c r="G15" s="29">
        <v>25</v>
      </c>
      <c r="H15" s="29">
        <v>35</v>
      </c>
      <c r="I15" s="29">
        <v>17</v>
      </c>
      <c r="J15" s="29">
        <v>17</v>
      </c>
      <c r="K15" s="31">
        <f t="shared" ref="K15:K16" si="10">J15-F15</f>
        <v>-4</v>
      </c>
      <c r="L15" s="31">
        <f t="shared" ref="L15:L16" si="11">K15*E15</f>
        <v>-3200</v>
      </c>
      <c r="M15" s="31" t="s">
        <v>303</v>
      </c>
    </row>
    <row r="16" spans="1:14" s="32" customFormat="1" ht="15.75">
      <c r="A16" s="28">
        <v>45309</v>
      </c>
      <c r="B16" s="29" t="s">
        <v>466</v>
      </c>
      <c r="C16" s="29" t="s">
        <v>458</v>
      </c>
      <c r="D16" s="29" t="s">
        <v>21</v>
      </c>
      <c r="E16" s="29">
        <v>1100</v>
      </c>
      <c r="F16" s="29">
        <v>23</v>
      </c>
      <c r="G16" s="29">
        <v>27</v>
      </c>
      <c r="H16" s="29">
        <v>35</v>
      </c>
      <c r="I16" s="29">
        <v>19</v>
      </c>
      <c r="J16" s="29">
        <v>27</v>
      </c>
      <c r="K16" s="37">
        <f t="shared" si="10"/>
        <v>4</v>
      </c>
      <c r="L16" s="37">
        <f t="shared" si="11"/>
        <v>4400</v>
      </c>
      <c r="M16" s="29" t="s">
        <v>120</v>
      </c>
    </row>
    <row r="17" spans="1:13" s="32" customFormat="1" ht="15.75">
      <c r="A17" s="28">
        <v>45310</v>
      </c>
      <c r="B17" s="29" t="s">
        <v>467</v>
      </c>
      <c r="C17" s="29" t="s">
        <v>456</v>
      </c>
      <c r="D17" s="29" t="s">
        <v>21</v>
      </c>
      <c r="E17" s="29">
        <v>300</v>
      </c>
      <c r="F17" s="29">
        <v>37</v>
      </c>
      <c r="G17" s="29">
        <v>47</v>
      </c>
      <c r="H17" s="29">
        <v>60</v>
      </c>
      <c r="I17" s="29">
        <v>30</v>
      </c>
      <c r="J17" s="29">
        <v>30</v>
      </c>
      <c r="K17" s="31">
        <f t="shared" ref="K17:K18" si="12">J17-F17</f>
        <v>-7</v>
      </c>
      <c r="L17" s="31">
        <f t="shared" ref="L17:L18" si="13">K17*E17</f>
        <v>-2100</v>
      </c>
      <c r="M17" s="31" t="s">
        <v>303</v>
      </c>
    </row>
    <row r="18" spans="1:13" s="32" customFormat="1" ht="15.75">
      <c r="A18" s="28">
        <v>44216</v>
      </c>
      <c r="B18" s="29" t="s">
        <v>468</v>
      </c>
      <c r="C18" s="29" t="s">
        <v>469</v>
      </c>
      <c r="D18" s="29" t="s">
        <v>21</v>
      </c>
      <c r="E18" s="29">
        <v>75</v>
      </c>
      <c r="F18" s="29">
        <v>118</v>
      </c>
      <c r="G18" s="29">
        <v>150</v>
      </c>
      <c r="H18" s="29">
        <v>225</v>
      </c>
      <c r="I18" s="29">
        <v>50</v>
      </c>
      <c r="J18" s="29">
        <v>145</v>
      </c>
      <c r="K18" s="29">
        <f t="shared" si="12"/>
        <v>27</v>
      </c>
      <c r="L18" s="29">
        <f t="shared" si="13"/>
        <v>2025</v>
      </c>
      <c r="M18" s="29" t="s">
        <v>120</v>
      </c>
    </row>
    <row r="19" spans="1:13" s="32" customFormat="1" ht="15.75">
      <c r="A19" s="28">
        <v>45315</v>
      </c>
      <c r="B19" s="29" t="s">
        <v>470</v>
      </c>
      <c r="C19" s="29" t="s">
        <v>471</v>
      </c>
      <c r="D19" s="29" t="s">
        <v>21</v>
      </c>
      <c r="E19" s="29">
        <v>125</v>
      </c>
      <c r="F19" s="29">
        <v>69</v>
      </c>
      <c r="G19" s="29">
        <v>80</v>
      </c>
      <c r="H19" s="29">
        <v>100</v>
      </c>
      <c r="I19" s="29">
        <v>58</v>
      </c>
      <c r="J19" s="29">
        <v>75</v>
      </c>
      <c r="K19" s="29">
        <f t="shared" ref="K19" si="14">J19-F19</f>
        <v>6</v>
      </c>
      <c r="L19" s="29">
        <f t="shared" ref="L19" si="15">K19*E19</f>
        <v>750</v>
      </c>
      <c r="M19" s="29" t="s">
        <v>120</v>
      </c>
    </row>
    <row r="20" spans="1:13" s="32" customFormat="1" ht="15.75">
      <c r="A20" s="28">
        <v>45316</v>
      </c>
      <c r="B20" s="29" t="s">
        <v>470</v>
      </c>
      <c r="C20" s="29" t="s">
        <v>406</v>
      </c>
      <c r="D20" s="29" t="s">
        <v>21</v>
      </c>
      <c r="E20" s="29">
        <v>125</v>
      </c>
      <c r="F20" s="29">
        <v>61.5</v>
      </c>
      <c r="G20" s="29">
        <v>72</v>
      </c>
      <c r="H20" s="29">
        <v>85</v>
      </c>
      <c r="I20" s="29">
        <v>51</v>
      </c>
      <c r="J20" s="29">
        <v>65</v>
      </c>
      <c r="K20" s="29">
        <f t="shared" ref="K20" si="16">J20-F20</f>
        <v>3.5</v>
      </c>
      <c r="L20" s="29">
        <f t="shared" ref="L20" si="17">K20*E20</f>
        <v>437.5</v>
      </c>
      <c r="M20" s="29" t="s">
        <v>120</v>
      </c>
    </row>
    <row r="21" spans="1:13" s="32" customFormat="1" ht="15.75">
      <c r="A21" s="28">
        <v>45321</v>
      </c>
      <c r="B21" s="29" t="s">
        <v>472</v>
      </c>
      <c r="C21" s="29" t="s">
        <v>143</v>
      </c>
      <c r="D21" s="29" t="s">
        <v>21</v>
      </c>
      <c r="E21" s="29">
        <v>400</v>
      </c>
      <c r="F21" s="29">
        <v>77</v>
      </c>
      <c r="G21" s="29">
        <v>87</v>
      </c>
      <c r="H21" s="29">
        <v>105</v>
      </c>
      <c r="I21" s="29">
        <v>64</v>
      </c>
      <c r="J21" s="29">
        <v>84</v>
      </c>
      <c r="K21" s="29">
        <f t="shared" ref="K21" si="18">J21-F21</f>
        <v>7</v>
      </c>
      <c r="L21" s="29">
        <f t="shared" ref="L21" si="19">K21*E21</f>
        <v>2800</v>
      </c>
      <c r="M21" s="29" t="s">
        <v>120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activeCell="O9" sqref="O9"/>
    </sheetView>
  </sheetViews>
  <sheetFormatPr defaultRowHeight="15"/>
  <cols>
    <col min="1" max="1" width="15.7109375" customWidth="1"/>
    <col min="2" max="2" width="15.140625" customWidth="1"/>
    <col min="3" max="3" width="12" customWidth="1"/>
    <col min="13" max="13" width="14.42578125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18</v>
      </c>
      <c r="J2" s="14">
        <v>16</v>
      </c>
      <c r="K2" s="15">
        <v>2</v>
      </c>
      <c r="L2" s="14">
        <v>0</v>
      </c>
      <c r="M2" s="16">
        <f>J2/(J2+K2)</f>
        <v>0.88888888888888884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SUM(L468:L769)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>
        <v>45264</v>
      </c>
      <c r="B7" s="29" t="s">
        <v>161</v>
      </c>
      <c r="C7" s="29" t="s">
        <v>445</v>
      </c>
      <c r="D7" s="29" t="s">
        <v>21</v>
      </c>
      <c r="E7" s="29">
        <v>200</v>
      </c>
      <c r="F7" s="29">
        <v>61</v>
      </c>
      <c r="G7" s="29">
        <v>75</v>
      </c>
      <c r="H7" s="29">
        <v>90</v>
      </c>
      <c r="I7" s="29">
        <v>45</v>
      </c>
      <c r="J7" s="29">
        <v>72</v>
      </c>
      <c r="K7" s="29">
        <f t="shared" ref="K7" si="0">J7-F7</f>
        <v>11</v>
      </c>
      <c r="L7" s="29">
        <f t="shared" ref="L7" si="1">K7*E7</f>
        <v>2200</v>
      </c>
      <c r="M7" s="29" t="s">
        <v>120</v>
      </c>
    </row>
    <row r="8" spans="1:14" s="32" customFormat="1" ht="15.75">
      <c r="A8" s="28">
        <v>45265</v>
      </c>
      <c r="B8" s="29" t="s">
        <v>446</v>
      </c>
      <c r="C8" s="29" t="s">
        <v>447</v>
      </c>
      <c r="D8" s="29" t="s">
        <v>21</v>
      </c>
      <c r="E8" s="29">
        <v>1900</v>
      </c>
      <c r="F8" s="29">
        <v>8.6</v>
      </c>
      <c r="G8" s="29">
        <v>10</v>
      </c>
      <c r="H8" s="29">
        <v>13</v>
      </c>
      <c r="I8" s="29">
        <v>7.5</v>
      </c>
      <c r="J8" s="29">
        <v>9.6999999999999993</v>
      </c>
      <c r="K8" s="29">
        <f t="shared" ref="K8:K9" si="2">J8-F8</f>
        <v>1.0999999999999996</v>
      </c>
      <c r="L8" s="29">
        <f t="shared" ref="L8:L9" si="3">K8*E8</f>
        <v>2089.9999999999995</v>
      </c>
      <c r="M8" s="29" t="s">
        <v>120</v>
      </c>
    </row>
    <row r="9" spans="1:14" s="32" customFormat="1" ht="15.75">
      <c r="A9" s="28">
        <v>45266</v>
      </c>
      <c r="B9" s="29" t="s">
        <v>448</v>
      </c>
      <c r="C9" s="29" t="s">
        <v>449</v>
      </c>
      <c r="D9" s="29" t="s">
        <v>21</v>
      </c>
      <c r="E9" s="29">
        <v>125</v>
      </c>
      <c r="F9" s="29">
        <v>150</v>
      </c>
      <c r="G9" s="29">
        <v>175</v>
      </c>
      <c r="H9" s="29">
        <v>225</v>
      </c>
      <c r="I9" s="29">
        <v>125</v>
      </c>
      <c r="J9" s="29">
        <v>158</v>
      </c>
      <c r="K9" s="37">
        <f t="shared" si="2"/>
        <v>8</v>
      </c>
      <c r="L9" s="37">
        <f t="shared" si="3"/>
        <v>1000</v>
      </c>
      <c r="M9" s="29" t="s">
        <v>120</v>
      </c>
    </row>
    <row r="10" spans="1:14" s="32" customFormat="1" ht="15.75">
      <c r="A10" s="28">
        <v>45267</v>
      </c>
      <c r="B10" s="29" t="s">
        <v>169</v>
      </c>
      <c r="C10" s="29" t="s">
        <v>414</v>
      </c>
      <c r="D10" s="29" t="s">
        <v>21</v>
      </c>
      <c r="E10" s="29">
        <v>950</v>
      </c>
      <c r="F10" s="29">
        <v>20</v>
      </c>
      <c r="G10" s="29">
        <v>23</v>
      </c>
      <c r="H10" s="29">
        <v>27</v>
      </c>
      <c r="I10" s="29">
        <v>17</v>
      </c>
      <c r="J10" s="29">
        <v>23</v>
      </c>
      <c r="K10" s="37">
        <f t="shared" ref="K10" si="4">J10-F10</f>
        <v>3</v>
      </c>
      <c r="L10" s="37">
        <f t="shared" ref="L10" si="5">K10*E10</f>
        <v>2850</v>
      </c>
      <c r="M10" s="29" t="s">
        <v>120</v>
      </c>
    </row>
    <row r="11" spans="1:14" s="32" customFormat="1" ht="15.75">
      <c r="A11" s="28">
        <v>45271</v>
      </c>
      <c r="B11" s="29" t="s">
        <v>450</v>
      </c>
      <c r="C11" s="29" t="s">
        <v>451</v>
      </c>
      <c r="D11" s="29" t="s">
        <v>21</v>
      </c>
      <c r="E11" s="29">
        <v>200</v>
      </c>
      <c r="F11" s="29">
        <v>128.6</v>
      </c>
      <c r="G11" s="29">
        <v>145</v>
      </c>
      <c r="H11" s="29">
        <v>180</v>
      </c>
      <c r="I11" s="29">
        <v>110</v>
      </c>
      <c r="J11" s="29">
        <v>145</v>
      </c>
      <c r="K11" s="37">
        <f t="shared" ref="K11" si="6">J11-F11</f>
        <v>16.400000000000006</v>
      </c>
      <c r="L11" s="37">
        <f t="shared" ref="L11" si="7">K11*E11</f>
        <v>3280.0000000000009</v>
      </c>
      <c r="M11" s="29" t="s">
        <v>120</v>
      </c>
    </row>
    <row r="12" spans="1:14" s="32" customFormat="1" ht="15.75">
      <c r="A12" s="28">
        <v>45272</v>
      </c>
      <c r="B12" s="29" t="s">
        <v>260</v>
      </c>
      <c r="C12" s="29" t="s">
        <v>106</v>
      </c>
      <c r="D12" s="29" t="s">
        <v>21</v>
      </c>
      <c r="E12" s="29">
        <v>500</v>
      </c>
      <c r="F12" s="29">
        <v>47</v>
      </c>
      <c r="G12" s="29">
        <v>52</v>
      </c>
      <c r="H12" s="29">
        <v>60</v>
      </c>
      <c r="I12" s="29">
        <v>43</v>
      </c>
      <c r="J12" s="29">
        <v>50</v>
      </c>
      <c r="K12" s="37">
        <f t="shared" ref="K12" si="8">J12-F12</f>
        <v>3</v>
      </c>
      <c r="L12" s="37">
        <f t="shared" ref="L12" si="9">K12*E12</f>
        <v>1500</v>
      </c>
      <c r="M12" s="29" t="s">
        <v>120</v>
      </c>
    </row>
    <row r="13" spans="1:14" s="32" customFormat="1" ht="15.75">
      <c r="A13" s="28">
        <v>45273</v>
      </c>
      <c r="B13" s="29" t="s">
        <v>230</v>
      </c>
      <c r="C13" s="29" t="s">
        <v>452</v>
      </c>
      <c r="D13" s="29" t="s">
        <v>21</v>
      </c>
      <c r="E13" s="29">
        <v>650</v>
      </c>
      <c r="F13" s="29">
        <v>34.85</v>
      </c>
      <c r="G13" s="29">
        <v>40</v>
      </c>
      <c r="H13" s="29">
        <v>55</v>
      </c>
      <c r="I13" s="29">
        <v>28</v>
      </c>
      <c r="J13" s="29">
        <v>37</v>
      </c>
      <c r="K13" s="37">
        <f t="shared" ref="K13" si="10">J13-F13</f>
        <v>2.1499999999999986</v>
      </c>
      <c r="L13" s="37">
        <f t="shared" ref="L13" si="11">K13*E13</f>
        <v>1397.4999999999991</v>
      </c>
      <c r="M13" s="29" t="s">
        <v>120</v>
      </c>
    </row>
    <row r="14" spans="1:14" s="32" customFormat="1" ht="15.75">
      <c r="A14" s="28">
        <v>45274</v>
      </c>
      <c r="B14" s="29" t="s">
        <v>453</v>
      </c>
      <c r="C14" s="29" t="s">
        <v>454</v>
      </c>
      <c r="D14" s="29" t="s">
        <v>21</v>
      </c>
      <c r="E14" s="29">
        <v>650</v>
      </c>
      <c r="F14" s="29">
        <v>21.7</v>
      </c>
      <c r="G14" s="29">
        <v>26</v>
      </c>
      <c r="H14" s="29">
        <v>35</v>
      </c>
      <c r="I14" s="29">
        <v>16</v>
      </c>
      <c r="J14" s="29">
        <v>23</v>
      </c>
      <c r="K14" s="37">
        <f t="shared" ref="K14" si="12">J14-F14</f>
        <v>1.3000000000000007</v>
      </c>
      <c r="L14" s="37">
        <f t="shared" ref="L14" si="13">K14*E14</f>
        <v>845.00000000000045</v>
      </c>
      <c r="M14" s="29" t="s">
        <v>120</v>
      </c>
    </row>
    <row r="15" spans="1:14" s="32" customFormat="1" ht="15.75">
      <c r="A15" s="28">
        <v>45275</v>
      </c>
      <c r="B15" s="29" t="s">
        <v>455</v>
      </c>
      <c r="C15" s="29" t="s">
        <v>456</v>
      </c>
      <c r="D15" s="29" t="s">
        <v>21</v>
      </c>
      <c r="E15" s="29">
        <v>250</v>
      </c>
      <c r="F15" s="29">
        <v>105</v>
      </c>
      <c r="G15" s="29">
        <v>120</v>
      </c>
      <c r="H15" s="29">
        <v>150</v>
      </c>
      <c r="I15" s="29">
        <v>90</v>
      </c>
      <c r="J15" s="29">
        <v>120</v>
      </c>
      <c r="K15" s="37">
        <f t="shared" ref="K15" si="14">J15-F15</f>
        <v>15</v>
      </c>
      <c r="L15" s="37">
        <f t="shared" ref="L15" si="15">K15*E15</f>
        <v>3750</v>
      </c>
      <c r="M15" s="29" t="s">
        <v>120</v>
      </c>
    </row>
    <row r="16" spans="1:14" s="32" customFormat="1" ht="15.75">
      <c r="A16" s="28">
        <v>45279</v>
      </c>
      <c r="B16" s="29" t="s">
        <v>407</v>
      </c>
      <c r="C16" s="29" t="s">
        <v>457</v>
      </c>
      <c r="D16" s="29" t="s">
        <v>21</v>
      </c>
      <c r="E16" s="29">
        <v>40</v>
      </c>
      <c r="F16" s="29">
        <v>225</v>
      </c>
      <c r="G16" s="29">
        <v>300</v>
      </c>
      <c r="H16" s="29">
        <v>450</v>
      </c>
      <c r="I16" s="29">
        <v>150</v>
      </c>
      <c r="J16" s="29">
        <v>300</v>
      </c>
      <c r="K16" s="37">
        <f t="shared" ref="K16:K18" si="16">J16-F16</f>
        <v>75</v>
      </c>
      <c r="L16" s="37">
        <f t="shared" ref="L16:L18" si="17">K16*E16</f>
        <v>3000</v>
      </c>
      <c r="M16" s="29" t="s">
        <v>120</v>
      </c>
    </row>
    <row r="17" spans="1:15" s="32" customFormat="1" ht="15.75">
      <c r="A17" s="28">
        <v>45279</v>
      </c>
      <c r="B17" s="29" t="s">
        <v>230</v>
      </c>
      <c r="C17" s="29" t="s">
        <v>458</v>
      </c>
      <c r="D17" s="29" t="s">
        <v>21</v>
      </c>
      <c r="E17" s="29">
        <v>650</v>
      </c>
      <c r="F17" s="29">
        <v>30.45</v>
      </c>
      <c r="G17" s="29">
        <v>35.450000000000003</v>
      </c>
      <c r="H17" s="29">
        <v>45</v>
      </c>
      <c r="I17" s="29">
        <v>25</v>
      </c>
      <c r="J17" s="29">
        <v>25</v>
      </c>
      <c r="K17" s="31">
        <f t="shared" si="16"/>
        <v>-5.4499999999999993</v>
      </c>
      <c r="L17" s="31">
        <f t="shared" si="17"/>
        <v>-3542.4999999999995</v>
      </c>
      <c r="M17" s="31" t="s">
        <v>303</v>
      </c>
    </row>
    <row r="18" spans="1:15" s="32" customFormat="1" ht="15.75">
      <c r="A18" s="28">
        <v>45280</v>
      </c>
      <c r="B18" s="29" t="s">
        <v>455</v>
      </c>
      <c r="C18" s="29" t="s">
        <v>456</v>
      </c>
      <c r="D18" s="29" t="s">
        <v>21</v>
      </c>
      <c r="E18" s="29">
        <v>250</v>
      </c>
      <c r="F18" s="29">
        <v>85</v>
      </c>
      <c r="G18" s="29">
        <v>100</v>
      </c>
      <c r="H18" s="29">
        <v>120</v>
      </c>
      <c r="I18" s="29">
        <v>70</v>
      </c>
      <c r="J18" s="29">
        <v>99</v>
      </c>
      <c r="K18" s="37">
        <f t="shared" si="16"/>
        <v>14</v>
      </c>
      <c r="L18" s="37">
        <f t="shared" si="17"/>
        <v>3500</v>
      </c>
      <c r="M18" s="29" t="s">
        <v>120</v>
      </c>
    </row>
    <row r="19" spans="1:15" s="32" customFormat="1" ht="15.75">
      <c r="A19" s="28">
        <v>45281</v>
      </c>
      <c r="B19" s="29" t="s">
        <v>459</v>
      </c>
      <c r="C19" s="29" t="s">
        <v>460</v>
      </c>
      <c r="D19" s="29" t="s">
        <v>21</v>
      </c>
      <c r="E19" s="29">
        <v>2000</v>
      </c>
      <c r="F19" s="29">
        <v>10.75</v>
      </c>
      <c r="G19" s="29">
        <v>11.5</v>
      </c>
      <c r="H19" s="29">
        <v>15</v>
      </c>
      <c r="I19" s="29">
        <v>8</v>
      </c>
      <c r="J19" s="29">
        <v>11.5</v>
      </c>
      <c r="K19" s="37">
        <f t="shared" ref="K19:K20" si="18">J19-F19</f>
        <v>0.75</v>
      </c>
      <c r="L19" s="37">
        <f t="shared" ref="L19:L20" si="19">K19*E19</f>
        <v>1500</v>
      </c>
      <c r="M19" s="29" t="s">
        <v>120</v>
      </c>
    </row>
    <row r="20" spans="1:15" s="32" customFormat="1" ht="15.75">
      <c r="A20" s="28">
        <v>45282</v>
      </c>
      <c r="B20" s="29" t="s">
        <v>262</v>
      </c>
      <c r="C20" s="29" t="s">
        <v>461</v>
      </c>
      <c r="D20" s="29" t="s">
        <v>21</v>
      </c>
      <c r="E20" s="29">
        <v>477</v>
      </c>
      <c r="F20" s="29">
        <v>14.55</v>
      </c>
      <c r="G20" s="29">
        <v>22</v>
      </c>
      <c r="H20" s="29">
        <v>35</v>
      </c>
      <c r="I20" s="29">
        <v>7</v>
      </c>
      <c r="J20" s="29">
        <v>19</v>
      </c>
      <c r="K20" s="29">
        <f t="shared" si="18"/>
        <v>4.4499999999999993</v>
      </c>
      <c r="L20" s="29">
        <f t="shared" si="19"/>
        <v>2122.6499999999996</v>
      </c>
      <c r="M20" s="29" t="s">
        <v>120</v>
      </c>
    </row>
    <row r="21" spans="1:15" s="32" customFormat="1" ht="15.75">
      <c r="A21" s="28">
        <v>45286</v>
      </c>
      <c r="B21" s="29" t="s">
        <v>395</v>
      </c>
      <c r="C21" s="29" t="s">
        <v>252</v>
      </c>
      <c r="D21" s="29" t="s">
        <v>21</v>
      </c>
      <c r="E21" s="29">
        <v>700</v>
      </c>
      <c r="F21" s="29">
        <v>31</v>
      </c>
      <c r="G21" s="29">
        <v>35</v>
      </c>
      <c r="H21" s="29">
        <v>45</v>
      </c>
      <c r="I21" s="29">
        <v>26</v>
      </c>
      <c r="J21" s="29">
        <v>26</v>
      </c>
      <c r="K21" s="31">
        <f t="shared" ref="K21:K22" si="20">J21-F21</f>
        <v>-5</v>
      </c>
      <c r="L21" s="31">
        <f t="shared" ref="L21:L22" si="21">K21*E21</f>
        <v>-3500</v>
      </c>
      <c r="M21" s="31" t="s">
        <v>303</v>
      </c>
    </row>
    <row r="22" spans="1:15" s="32" customFormat="1" ht="15.75">
      <c r="A22" s="28">
        <v>45287</v>
      </c>
      <c r="B22" s="29" t="s">
        <v>169</v>
      </c>
      <c r="C22" s="29" t="s">
        <v>414</v>
      </c>
      <c r="D22" s="29" t="s">
        <v>21</v>
      </c>
      <c r="E22" s="29">
        <v>950</v>
      </c>
      <c r="F22" s="29">
        <v>28</v>
      </c>
      <c r="G22" s="29">
        <v>30</v>
      </c>
      <c r="H22" s="29">
        <v>38</v>
      </c>
      <c r="I22" s="29">
        <v>25</v>
      </c>
      <c r="J22" s="29">
        <v>30</v>
      </c>
      <c r="K22" s="37">
        <f t="shared" si="20"/>
        <v>2</v>
      </c>
      <c r="L22" s="37">
        <f t="shared" si="21"/>
        <v>1900</v>
      </c>
      <c r="M22" s="29" t="s">
        <v>120</v>
      </c>
    </row>
    <row r="23" spans="1:15" s="32" customFormat="1" ht="15.75">
      <c r="A23" s="28">
        <v>45288</v>
      </c>
      <c r="B23" s="29" t="s">
        <v>176</v>
      </c>
      <c r="C23" s="29" t="s">
        <v>416</v>
      </c>
      <c r="D23" s="29" t="s">
        <v>21</v>
      </c>
      <c r="E23" s="29">
        <v>1500</v>
      </c>
      <c r="F23" s="29">
        <v>26</v>
      </c>
      <c r="G23" s="29">
        <v>28</v>
      </c>
      <c r="H23" s="29">
        <v>35</v>
      </c>
      <c r="I23" s="29">
        <v>23.95</v>
      </c>
      <c r="J23" s="29">
        <v>28</v>
      </c>
      <c r="K23" s="37">
        <f t="shared" ref="K23" si="22">J23-F23</f>
        <v>2</v>
      </c>
      <c r="L23" s="37">
        <f t="shared" ref="L23" si="23">K23*E23</f>
        <v>3000</v>
      </c>
      <c r="M23" s="29" t="s">
        <v>120</v>
      </c>
    </row>
    <row r="24" spans="1:15" s="32" customFormat="1" ht="15.75">
      <c r="A24" s="28">
        <v>45289</v>
      </c>
      <c r="B24" s="29" t="s">
        <v>124</v>
      </c>
      <c r="C24" s="29" t="s">
        <v>50</v>
      </c>
      <c r="D24" s="29" t="s">
        <v>21</v>
      </c>
      <c r="E24" s="29">
        <v>300</v>
      </c>
      <c r="F24" s="29">
        <v>64</v>
      </c>
      <c r="G24" s="29">
        <v>74</v>
      </c>
      <c r="H24" s="29">
        <v>95</v>
      </c>
      <c r="I24" s="29">
        <v>54</v>
      </c>
      <c r="J24" s="29">
        <v>74</v>
      </c>
      <c r="K24" s="37">
        <f t="shared" ref="K24" si="24">J24-F24</f>
        <v>10</v>
      </c>
      <c r="L24" s="37">
        <f t="shared" ref="L24" si="25">K24*E24</f>
        <v>3000</v>
      </c>
      <c r="M24" s="29" t="s">
        <v>120</v>
      </c>
    </row>
    <row r="29" spans="1:15">
      <c r="O29" s="3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Q4" sqref="Q4"/>
    </sheetView>
  </sheetViews>
  <sheetFormatPr defaultRowHeight="15"/>
  <cols>
    <col min="1" max="1" width="13.140625" customWidth="1"/>
    <col min="2" max="2" width="17.42578125" customWidth="1"/>
    <col min="3" max="3" width="14.28515625" customWidth="1"/>
    <col min="13" max="13" width="14.140625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18</v>
      </c>
      <c r="J2" s="14">
        <v>13</v>
      </c>
      <c r="K2" s="15">
        <v>5</v>
      </c>
      <c r="L2" s="14">
        <v>0</v>
      </c>
      <c r="M2" s="16">
        <f>J2/(J2+K2)</f>
        <v>0.72222222222222221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SUM(L450:L751)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>
        <v>45231</v>
      </c>
      <c r="B7" s="29" t="s">
        <v>433</v>
      </c>
      <c r="C7" s="29" t="s">
        <v>426</v>
      </c>
      <c r="D7" s="29" t="s">
        <v>21</v>
      </c>
      <c r="E7" s="29">
        <v>407</v>
      </c>
      <c r="F7" s="29">
        <v>43</v>
      </c>
      <c r="G7" s="29">
        <v>51</v>
      </c>
      <c r="H7" s="29">
        <v>62</v>
      </c>
      <c r="I7" s="29">
        <v>35</v>
      </c>
      <c r="J7" s="29">
        <v>35</v>
      </c>
      <c r="K7" s="31">
        <f t="shared" ref="K7:K8" si="0">J7-F7</f>
        <v>-8</v>
      </c>
      <c r="L7" s="31">
        <f t="shared" ref="L7:L8" si="1">K7*E7</f>
        <v>-3256</v>
      </c>
      <c r="M7" s="31" t="s">
        <v>303</v>
      </c>
    </row>
    <row r="8" spans="1:14" s="32" customFormat="1" ht="15.75">
      <c r="A8" s="28">
        <v>45232</v>
      </c>
      <c r="B8" s="29" t="s">
        <v>434</v>
      </c>
      <c r="C8" s="29" t="s">
        <v>212</v>
      </c>
      <c r="D8" s="29" t="s">
        <v>21</v>
      </c>
      <c r="E8" s="29">
        <v>1500</v>
      </c>
      <c r="F8" s="29">
        <v>11</v>
      </c>
      <c r="G8" s="29">
        <v>13</v>
      </c>
      <c r="H8" s="29">
        <v>17</v>
      </c>
      <c r="I8" s="29">
        <v>9</v>
      </c>
      <c r="J8" s="29">
        <v>12</v>
      </c>
      <c r="K8" s="37">
        <f t="shared" si="0"/>
        <v>1</v>
      </c>
      <c r="L8" s="37">
        <f t="shared" si="1"/>
        <v>1500</v>
      </c>
      <c r="M8" s="29" t="s">
        <v>120</v>
      </c>
    </row>
    <row r="9" spans="1:14" s="32" customFormat="1" ht="15.75">
      <c r="A9" s="28">
        <v>45233</v>
      </c>
      <c r="B9" s="29" t="s">
        <v>432</v>
      </c>
      <c r="C9" s="29" t="s">
        <v>117</v>
      </c>
      <c r="D9" s="29" t="s">
        <v>21</v>
      </c>
      <c r="E9" s="29">
        <v>250</v>
      </c>
      <c r="F9" s="29">
        <v>80</v>
      </c>
      <c r="G9" s="29">
        <v>100</v>
      </c>
      <c r="H9" s="29">
        <v>140</v>
      </c>
      <c r="I9" s="29">
        <v>60</v>
      </c>
      <c r="J9" s="29">
        <v>95</v>
      </c>
      <c r="K9" s="37">
        <f t="shared" ref="K9" si="2">J9-F9</f>
        <v>15</v>
      </c>
      <c r="L9" s="37">
        <f t="shared" ref="L9" si="3">K9*E9</f>
        <v>3750</v>
      </c>
      <c r="M9" s="29" t="s">
        <v>120</v>
      </c>
    </row>
    <row r="10" spans="1:14" s="32" customFormat="1" ht="15.75">
      <c r="A10" s="28">
        <v>45236</v>
      </c>
      <c r="B10" s="29" t="s">
        <v>431</v>
      </c>
      <c r="C10" s="29" t="s">
        <v>427</v>
      </c>
      <c r="D10" s="29" t="s">
        <v>21</v>
      </c>
      <c r="E10" s="29">
        <v>650</v>
      </c>
      <c r="F10" s="29">
        <v>20.399999999999999</v>
      </c>
      <c r="G10" s="29">
        <v>26</v>
      </c>
      <c r="H10" s="29">
        <v>35</v>
      </c>
      <c r="I10" s="29">
        <v>15</v>
      </c>
      <c r="J10" s="29">
        <v>25</v>
      </c>
      <c r="K10" s="37">
        <f t="shared" ref="K10:K12" si="4">J10-F10</f>
        <v>4.6000000000000014</v>
      </c>
      <c r="L10" s="37">
        <f t="shared" ref="L10:L12" si="5">K10*E10</f>
        <v>2990.0000000000009</v>
      </c>
      <c r="M10" s="29" t="s">
        <v>120</v>
      </c>
    </row>
    <row r="11" spans="1:14" s="32" customFormat="1" ht="15.75">
      <c r="A11" s="28">
        <v>45237</v>
      </c>
      <c r="B11" s="29" t="s">
        <v>430</v>
      </c>
      <c r="C11" s="29" t="s">
        <v>428</v>
      </c>
      <c r="D11" s="29" t="s">
        <v>21</v>
      </c>
      <c r="E11" s="29">
        <v>400</v>
      </c>
      <c r="F11" s="29">
        <v>17.5</v>
      </c>
      <c r="G11" s="29">
        <v>25</v>
      </c>
      <c r="H11" s="29">
        <v>40</v>
      </c>
      <c r="I11" s="29">
        <v>10</v>
      </c>
      <c r="J11" s="29">
        <v>10</v>
      </c>
      <c r="K11" s="31">
        <f t="shared" si="4"/>
        <v>-7.5</v>
      </c>
      <c r="L11" s="31">
        <f t="shared" si="5"/>
        <v>-3000</v>
      </c>
      <c r="M11" s="31" t="s">
        <v>303</v>
      </c>
    </row>
    <row r="12" spans="1:14" s="32" customFormat="1" ht="15.75">
      <c r="A12" s="28">
        <v>45238</v>
      </c>
      <c r="B12" s="29" t="s">
        <v>429</v>
      </c>
      <c r="C12" s="29" t="s">
        <v>257</v>
      </c>
      <c r="D12" s="29" t="s">
        <v>21</v>
      </c>
      <c r="E12" s="29">
        <v>175</v>
      </c>
      <c r="F12" s="29">
        <v>43.15</v>
      </c>
      <c r="G12" s="29">
        <v>63.15</v>
      </c>
      <c r="H12" s="29">
        <v>85</v>
      </c>
      <c r="I12" s="29">
        <v>23</v>
      </c>
      <c r="J12" s="29">
        <v>49</v>
      </c>
      <c r="K12" s="29">
        <f t="shared" si="4"/>
        <v>5.8500000000000014</v>
      </c>
      <c r="L12" s="29">
        <f t="shared" si="5"/>
        <v>1023.7500000000002</v>
      </c>
      <c r="M12" s="29" t="s">
        <v>120</v>
      </c>
    </row>
    <row r="13" spans="1:14" s="32" customFormat="1" ht="15.75">
      <c r="A13" s="28">
        <v>45239</v>
      </c>
      <c r="B13" s="29" t="s">
        <v>32</v>
      </c>
      <c r="C13" s="29" t="s">
        <v>435</v>
      </c>
      <c r="D13" s="29" t="s">
        <v>21</v>
      </c>
      <c r="E13" s="29">
        <v>750</v>
      </c>
      <c r="F13" s="29">
        <v>23</v>
      </c>
      <c r="G13" s="29">
        <v>27</v>
      </c>
      <c r="H13" s="29">
        <v>40</v>
      </c>
      <c r="I13" s="29">
        <v>19</v>
      </c>
      <c r="J13" s="29">
        <v>27</v>
      </c>
      <c r="K13" s="29">
        <f t="shared" ref="K13:K14" si="6">J13-F13</f>
        <v>4</v>
      </c>
      <c r="L13" s="29">
        <f t="shared" ref="L13:L14" si="7">K13*E13</f>
        <v>3000</v>
      </c>
      <c r="M13" s="29" t="s">
        <v>120</v>
      </c>
    </row>
    <row r="14" spans="1:14" s="32" customFormat="1" ht="15.75">
      <c r="A14" s="28">
        <v>45240</v>
      </c>
      <c r="B14" s="29" t="s">
        <v>436</v>
      </c>
      <c r="C14" s="29" t="s">
        <v>437</v>
      </c>
      <c r="D14" s="29" t="s">
        <v>21</v>
      </c>
      <c r="E14" s="29">
        <v>2000</v>
      </c>
      <c r="F14" s="29">
        <v>8.15</v>
      </c>
      <c r="G14" s="29">
        <v>10.15</v>
      </c>
      <c r="H14" s="29">
        <v>15</v>
      </c>
      <c r="I14" s="29">
        <v>6.15</v>
      </c>
      <c r="J14" s="29">
        <v>11</v>
      </c>
      <c r="K14" s="37">
        <f t="shared" si="6"/>
        <v>2.8499999999999996</v>
      </c>
      <c r="L14" s="37">
        <f t="shared" si="7"/>
        <v>5699.9999999999991</v>
      </c>
      <c r="M14" s="29" t="s">
        <v>120</v>
      </c>
    </row>
    <row r="15" spans="1:14" s="32" customFormat="1" ht="15.75">
      <c r="A15" s="28">
        <v>45245</v>
      </c>
      <c r="B15" s="29" t="s">
        <v>438</v>
      </c>
      <c r="C15" s="29" t="s">
        <v>439</v>
      </c>
      <c r="D15" s="29" t="s">
        <v>21</v>
      </c>
      <c r="E15" s="29">
        <v>800</v>
      </c>
      <c r="F15" s="29">
        <v>15.5</v>
      </c>
      <c r="G15" s="29">
        <v>19.5</v>
      </c>
      <c r="H15" s="29">
        <v>27</v>
      </c>
      <c r="I15" s="29">
        <v>12</v>
      </c>
      <c r="J15" s="29">
        <v>19.5</v>
      </c>
      <c r="K15" s="37">
        <f t="shared" ref="K15:K16" si="8">J15-F15</f>
        <v>4</v>
      </c>
      <c r="L15" s="37">
        <f t="shared" ref="L15:L16" si="9">K15*E15</f>
        <v>3200</v>
      </c>
      <c r="M15" s="29" t="s">
        <v>120</v>
      </c>
    </row>
    <row r="16" spans="1:14" s="32" customFormat="1" ht="15.75">
      <c r="A16" s="28">
        <v>45246</v>
      </c>
      <c r="B16" s="29" t="s">
        <v>440</v>
      </c>
      <c r="C16" s="29" t="s">
        <v>177</v>
      </c>
      <c r="D16" s="29" t="s">
        <v>21</v>
      </c>
      <c r="E16" s="29">
        <v>1000</v>
      </c>
      <c r="F16" s="29">
        <v>10</v>
      </c>
      <c r="G16" s="29">
        <v>13</v>
      </c>
      <c r="H16" s="29">
        <v>18</v>
      </c>
      <c r="I16" s="29">
        <v>7</v>
      </c>
      <c r="J16" s="29">
        <v>12</v>
      </c>
      <c r="K16" s="29">
        <f t="shared" si="8"/>
        <v>2</v>
      </c>
      <c r="L16" s="29">
        <f t="shared" si="9"/>
        <v>2000</v>
      </c>
      <c r="M16" s="29" t="s">
        <v>120</v>
      </c>
    </row>
    <row r="17" spans="1:13" s="32" customFormat="1" ht="15.75">
      <c r="A17" s="28">
        <v>45247</v>
      </c>
      <c r="B17" s="29" t="s">
        <v>91</v>
      </c>
      <c r="C17" s="29" t="s">
        <v>393</v>
      </c>
      <c r="D17" s="29" t="s">
        <v>21</v>
      </c>
      <c r="E17" s="29">
        <v>1300</v>
      </c>
      <c r="F17" s="29">
        <v>8.6</v>
      </c>
      <c r="G17" s="29">
        <v>11</v>
      </c>
      <c r="H17" s="29">
        <v>16</v>
      </c>
      <c r="I17" s="29">
        <v>6.1</v>
      </c>
      <c r="J17" s="29">
        <v>6.1</v>
      </c>
      <c r="K17" s="31">
        <f t="shared" ref="K17:K19" si="10">J17-F17</f>
        <v>-2.5</v>
      </c>
      <c r="L17" s="31">
        <f t="shared" ref="L17:L19" si="11">K17*E17</f>
        <v>-3250</v>
      </c>
      <c r="M17" s="31" t="s">
        <v>303</v>
      </c>
    </row>
    <row r="18" spans="1:13" s="32" customFormat="1" ht="15.75">
      <c r="A18" s="28">
        <v>45250</v>
      </c>
      <c r="B18" s="29" t="s">
        <v>368</v>
      </c>
      <c r="C18" s="29" t="s">
        <v>435</v>
      </c>
      <c r="D18" s="29" t="s">
        <v>21</v>
      </c>
      <c r="E18" s="29">
        <v>850</v>
      </c>
      <c r="F18" s="29">
        <v>14</v>
      </c>
      <c r="G18" s="29">
        <v>17</v>
      </c>
      <c r="H18" s="29">
        <v>25</v>
      </c>
      <c r="I18" s="29">
        <v>11</v>
      </c>
      <c r="J18" s="29">
        <v>16</v>
      </c>
      <c r="K18" s="29">
        <f t="shared" si="10"/>
        <v>2</v>
      </c>
      <c r="L18" s="29">
        <f t="shared" si="11"/>
        <v>1700</v>
      </c>
      <c r="M18" s="29" t="s">
        <v>120</v>
      </c>
    </row>
    <row r="19" spans="1:13" s="32" customFormat="1" ht="15.75">
      <c r="A19" s="28">
        <v>45251</v>
      </c>
      <c r="B19" s="29" t="s">
        <v>246</v>
      </c>
      <c r="C19" s="29" t="s">
        <v>392</v>
      </c>
      <c r="D19" s="29" t="s">
        <v>21</v>
      </c>
      <c r="E19" s="29">
        <v>200</v>
      </c>
      <c r="F19" s="29">
        <v>59</v>
      </c>
      <c r="G19" s="29">
        <v>75</v>
      </c>
      <c r="H19" s="29">
        <v>200</v>
      </c>
      <c r="I19" s="29">
        <v>45</v>
      </c>
      <c r="J19" s="29">
        <v>75</v>
      </c>
      <c r="K19" s="37">
        <f t="shared" si="10"/>
        <v>16</v>
      </c>
      <c r="L19" s="37">
        <f t="shared" si="11"/>
        <v>3200</v>
      </c>
      <c r="M19" s="29" t="s">
        <v>120</v>
      </c>
    </row>
    <row r="20" spans="1:13" s="32" customFormat="1" ht="15.75">
      <c r="A20" s="28">
        <v>45252</v>
      </c>
      <c r="B20" s="29" t="s">
        <v>441</v>
      </c>
      <c r="C20" s="29" t="s">
        <v>335</v>
      </c>
      <c r="D20" s="29" t="s">
        <v>21</v>
      </c>
      <c r="E20" s="29">
        <v>175</v>
      </c>
      <c r="F20" s="29">
        <v>40</v>
      </c>
      <c r="G20" s="29">
        <v>60</v>
      </c>
      <c r="H20" s="29">
        <v>100</v>
      </c>
      <c r="I20" s="29">
        <v>20</v>
      </c>
      <c r="J20" s="29">
        <v>46</v>
      </c>
      <c r="K20" s="37">
        <f t="shared" ref="K20:K21" si="12">J20-F20</f>
        <v>6</v>
      </c>
      <c r="L20" s="37">
        <f t="shared" ref="L20:L21" si="13">K20*E20</f>
        <v>1050</v>
      </c>
      <c r="M20" s="29" t="s">
        <v>120</v>
      </c>
    </row>
    <row r="21" spans="1:13" s="32" customFormat="1" ht="15.75">
      <c r="A21" s="28">
        <v>45253</v>
      </c>
      <c r="B21" s="29" t="s">
        <v>442</v>
      </c>
      <c r="C21" s="29" t="s">
        <v>363</v>
      </c>
      <c r="D21" s="29" t="s">
        <v>21</v>
      </c>
      <c r="E21" s="29">
        <v>2900</v>
      </c>
      <c r="F21" s="29">
        <v>2.5</v>
      </c>
      <c r="G21" s="29">
        <v>3.5</v>
      </c>
      <c r="H21" s="29">
        <v>5</v>
      </c>
      <c r="I21" s="29">
        <v>1.5</v>
      </c>
      <c r="J21" s="29">
        <v>2.2999999999999998</v>
      </c>
      <c r="K21" s="31">
        <f t="shared" si="12"/>
        <v>-0.20000000000000018</v>
      </c>
      <c r="L21" s="31">
        <f t="shared" si="13"/>
        <v>-580.00000000000057</v>
      </c>
      <c r="M21" s="31" t="s">
        <v>303</v>
      </c>
    </row>
    <row r="22" spans="1:13" s="32" customFormat="1" ht="15.75">
      <c r="A22" s="28">
        <v>45254</v>
      </c>
      <c r="B22" s="29" t="s">
        <v>443</v>
      </c>
      <c r="C22" s="29" t="s">
        <v>444</v>
      </c>
      <c r="D22" s="29" t="s">
        <v>21</v>
      </c>
      <c r="E22" s="29">
        <v>300</v>
      </c>
      <c r="F22" s="29">
        <v>38</v>
      </c>
      <c r="G22" s="29">
        <v>48</v>
      </c>
      <c r="H22" s="29">
        <v>70</v>
      </c>
      <c r="I22" s="29">
        <v>28</v>
      </c>
      <c r="J22" s="29">
        <v>45</v>
      </c>
      <c r="K22" s="37">
        <f t="shared" ref="K22:K23" si="14">J22-F22</f>
        <v>7</v>
      </c>
      <c r="L22" s="37">
        <f t="shared" ref="L22:L23" si="15">K22*E22</f>
        <v>2100</v>
      </c>
      <c r="M22" s="29" t="s">
        <v>120</v>
      </c>
    </row>
    <row r="23" spans="1:13" s="32" customFormat="1" ht="15.75">
      <c r="A23" s="28">
        <v>45258</v>
      </c>
      <c r="B23" s="29" t="s">
        <v>91</v>
      </c>
      <c r="C23" s="29" t="s">
        <v>180</v>
      </c>
      <c r="D23" s="29" t="s">
        <v>21</v>
      </c>
      <c r="E23" s="29">
        <v>1300</v>
      </c>
      <c r="F23" s="29">
        <v>9.5</v>
      </c>
      <c r="G23" s="29">
        <v>11.5</v>
      </c>
      <c r="H23" s="29">
        <v>15</v>
      </c>
      <c r="I23" s="29">
        <v>7.5</v>
      </c>
      <c r="J23" s="29">
        <v>7.5</v>
      </c>
      <c r="K23" s="31">
        <f t="shared" si="14"/>
        <v>-2</v>
      </c>
      <c r="L23" s="31">
        <f t="shared" si="15"/>
        <v>-2600</v>
      </c>
      <c r="M23" s="31" t="s">
        <v>303</v>
      </c>
    </row>
    <row r="24" spans="1:13" s="32" customFormat="1" ht="15.75">
      <c r="A24" s="28">
        <v>45259</v>
      </c>
      <c r="B24" s="29" t="s">
        <v>379</v>
      </c>
      <c r="C24" s="29" t="s">
        <v>142</v>
      </c>
      <c r="D24" s="29" t="s">
        <v>21</v>
      </c>
      <c r="E24" s="29">
        <v>300</v>
      </c>
      <c r="F24" s="29">
        <v>75</v>
      </c>
      <c r="G24" s="29">
        <v>85</v>
      </c>
      <c r="H24" s="29">
        <v>120</v>
      </c>
      <c r="I24" s="29">
        <v>65</v>
      </c>
      <c r="J24" s="29">
        <v>80</v>
      </c>
      <c r="K24" s="37">
        <f t="shared" ref="K24" si="16">J24-F24</f>
        <v>5</v>
      </c>
      <c r="L24" s="37">
        <f t="shared" ref="L24" si="17">K24*E24</f>
        <v>1500</v>
      </c>
      <c r="M24" s="29" t="s">
        <v>120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A14" sqref="A14:XFD14"/>
    </sheetView>
  </sheetViews>
  <sheetFormatPr defaultRowHeight="15"/>
  <cols>
    <col min="1" max="1" width="14.5703125" customWidth="1"/>
    <col min="2" max="2" width="18.85546875" customWidth="1"/>
    <col min="3" max="3" width="13.5703125" customWidth="1"/>
    <col min="13" max="13" width="15.28515625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18</v>
      </c>
      <c r="J2" s="14">
        <v>13</v>
      </c>
      <c r="K2" s="15">
        <v>5</v>
      </c>
      <c r="L2" s="14">
        <v>0</v>
      </c>
      <c r="M2" s="16">
        <f>J2/(J2+K2)</f>
        <v>0.72222222222222221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SUM(L432:L733)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>
        <v>45202</v>
      </c>
      <c r="B7" s="29" t="s">
        <v>411</v>
      </c>
      <c r="C7" s="29" t="s">
        <v>412</v>
      </c>
      <c r="D7" s="29" t="s">
        <v>21</v>
      </c>
      <c r="E7" s="29">
        <v>125</v>
      </c>
      <c r="F7" s="29">
        <v>190</v>
      </c>
      <c r="G7" s="29">
        <v>210</v>
      </c>
      <c r="H7" s="29">
        <v>250</v>
      </c>
      <c r="I7" s="29">
        <v>170</v>
      </c>
      <c r="J7" s="29">
        <v>250</v>
      </c>
      <c r="K7" s="29">
        <f t="shared" ref="K7" si="0">J7-F7</f>
        <v>60</v>
      </c>
      <c r="L7" s="29">
        <f t="shared" ref="L7" si="1">K7*E7</f>
        <v>7500</v>
      </c>
      <c r="M7" s="29" t="s">
        <v>120</v>
      </c>
    </row>
    <row r="8" spans="1:14" s="32" customFormat="1" ht="15.75">
      <c r="A8" s="28">
        <v>45204</v>
      </c>
      <c r="B8" s="29" t="s">
        <v>413</v>
      </c>
      <c r="C8" s="29" t="s">
        <v>414</v>
      </c>
      <c r="D8" s="29" t="s">
        <v>21</v>
      </c>
      <c r="E8" s="29">
        <v>700</v>
      </c>
      <c r="F8" s="29">
        <v>23.5</v>
      </c>
      <c r="G8" s="29">
        <v>29</v>
      </c>
      <c r="H8" s="29">
        <v>40</v>
      </c>
      <c r="I8" s="29">
        <v>17</v>
      </c>
      <c r="J8" s="29">
        <v>27.15</v>
      </c>
      <c r="K8" s="29">
        <f t="shared" ref="K8" si="2">J8-F8</f>
        <v>3.6499999999999986</v>
      </c>
      <c r="L8" s="29">
        <f t="shared" ref="L8" si="3">K8*E8</f>
        <v>2554.9999999999991</v>
      </c>
      <c r="M8" s="29" t="s">
        <v>120</v>
      </c>
    </row>
    <row r="9" spans="1:14" s="32" customFormat="1" ht="15.75">
      <c r="A9" s="28">
        <v>45205</v>
      </c>
      <c r="B9" s="29" t="s">
        <v>47</v>
      </c>
      <c r="C9" s="29" t="s">
        <v>376</v>
      </c>
      <c r="D9" s="29" t="s">
        <v>21</v>
      </c>
      <c r="E9" s="29">
        <v>407</v>
      </c>
      <c r="F9" s="29">
        <v>41</v>
      </c>
      <c r="G9" s="29">
        <v>50</v>
      </c>
      <c r="H9" s="29">
        <v>70</v>
      </c>
      <c r="I9" s="29">
        <v>31</v>
      </c>
      <c r="J9" s="29">
        <v>31</v>
      </c>
      <c r="K9" s="31">
        <f t="shared" ref="K9" si="4">J9-F9</f>
        <v>-10</v>
      </c>
      <c r="L9" s="31">
        <f t="shared" ref="L9" si="5">K9*E9</f>
        <v>-4070</v>
      </c>
      <c r="M9" s="31" t="s">
        <v>303</v>
      </c>
    </row>
    <row r="10" spans="1:14" s="32" customFormat="1" ht="15.75">
      <c r="A10" s="28">
        <v>45211</v>
      </c>
      <c r="B10" s="29" t="s">
        <v>237</v>
      </c>
      <c r="C10" s="29" t="s">
        <v>415</v>
      </c>
      <c r="D10" s="29" t="s">
        <v>21</v>
      </c>
      <c r="E10" s="29">
        <v>750</v>
      </c>
      <c r="F10" s="29">
        <v>18.2</v>
      </c>
      <c r="G10" s="29">
        <v>23</v>
      </c>
      <c r="H10" s="29">
        <v>32</v>
      </c>
      <c r="I10" s="29">
        <v>13</v>
      </c>
      <c r="J10" s="29">
        <v>20</v>
      </c>
      <c r="K10" s="29">
        <f t="shared" ref="K10" si="6">J10-F10</f>
        <v>1.8000000000000007</v>
      </c>
      <c r="L10" s="29">
        <f t="shared" ref="L10" si="7">K10*E10</f>
        <v>1350.0000000000005</v>
      </c>
      <c r="M10" s="29" t="s">
        <v>120</v>
      </c>
    </row>
    <row r="11" spans="1:14" s="32" customFormat="1" ht="15.75">
      <c r="A11" s="28">
        <v>45212</v>
      </c>
      <c r="B11" s="29" t="s">
        <v>219</v>
      </c>
      <c r="C11" s="29" t="s">
        <v>416</v>
      </c>
      <c r="D11" s="29" t="s">
        <v>21</v>
      </c>
      <c r="E11" s="29">
        <v>750</v>
      </c>
      <c r="F11" s="29">
        <v>13.5</v>
      </c>
      <c r="G11" s="29">
        <v>17</v>
      </c>
      <c r="H11" s="29">
        <v>30</v>
      </c>
      <c r="I11" s="29">
        <v>10</v>
      </c>
      <c r="J11" s="29">
        <v>10</v>
      </c>
      <c r="K11" s="31">
        <f t="shared" ref="K11" si="8">J11-F11</f>
        <v>-3.5</v>
      </c>
      <c r="L11" s="31">
        <f t="shared" ref="L11" si="9">K11*E11</f>
        <v>-2625</v>
      </c>
      <c r="M11" s="31" t="s">
        <v>303</v>
      </c>
    </row>
    <row r="12" spans="1:14" s="32" customFormat="1" ht="15.75">
      <c r="A12" s="28">
        <v>45215</v>
      </c>
      <c r="B12" s="29" t="s">
        <v>417</v>
      </c>
      <c r="C12" s="29" t="s">
        <v>419</v>
      </c>
      <c r="D12" s="29" t="s">
        <v>21</v>
      </c>
      <c r="E12" s="29">
        <v>2000</v>
      </c>
      <c r="F12" s="29">
        <v>4.8499999999999996</v>
      </c>
      <c r="G12" s="29">
        <v>6.85</v>
      </c>
      <c r="H12" s="29">
        <v>10</v>
      </c>
      <c r="I12" s="29">
        <v>2.85</v>
      </c>
      <c r="J12" s="29">
        <v>7</v>
      </c>
      <c r="K12" s="37">
        <f t="shared" ref="K12" si="10">J12-F12</f>
        <v>2.1500000000000004</v>
      </c>
      <c r="L12" s="37">
        <f t="shared" ref="L12" si="11">K12*E12</f>
        <v>4300.0000000000009</v>
      </c>
      <c r="M12" s="29" t="s">
        <v>120</v>
      </c>
    </row>
    <row r="13" spans="1:14" s="32" customFormat="1" ht="15.75">
      <c r="A13" s="28">
        <v>45216</v>
      </c>
      <c r="B13" s="29" t="s">
        <v>418</v>
      </c>
      <c r="C13" s="29" t="s">
        <v>264</v>
      </c>
      <c r="D13" s="29" t="s">
        <v>21</v>
      </c>
      <c r="E13" s="29">
        <v>3400</v>
      </c>
      <c r="F13" s="29">
        <v>5</v>
      </c>
      <c r="G13" s="29">
        <v>6</v>
      </c>
      <c r="H13" s="29">
        <v>8</v>
      </c>
      <c r="I13" s="29">
        <v>4</v>
      </c>
      <c r="J13" s="29">
        <v>6</v>
      </c>
      <c r="K13" s="37">
        <f t="shared" ref="K13:K14" si="12">J13-F13</f>
        <v>1</v>
      </c>
      <c r="L13" s="37">
        <f t="shared" ref="L13:L14" si="13">K13*E13</f>
        <v>3400</v>
      </c>
      <c r="M13" s="29" t="s">
        <v>120</v>
      </c>
    </row>
    <row r="14" spans="1:14" s="32" customFormat="1" ht="15.75">
      <c r="A14" s="28">
        <v>45219</v>
      </c>
      <c r="B14" s="29" t="s">
        <v>201</v>
      </c>
      <c r="C14" s="29" t="s">
        <v>420</v>
      </c>
      <c r="D14" s="29" t="s">
        <v>21</v>
      </c>
      <c r="E14" s="29">
        <v>175</v>
      </c>
      <c r="F14" s="29">
        <v>29</v>
      </c>
      <c r="G14" s="29">
        <v>50</v>
      </c>
      <c r="H14" s="29">
        <v>80</v>
      </c>
      <c r="I14" s="29">
        <v>10</v>
      </c>
      <c r="J14" s="29">
        <v>31</v>
      </c>
      <c r="K14" s="29">
        <f t="shared" si="12"/>
        <v>2</v>
      </c>
      <c r="L14" s="29">
        <f t="shared" si="13"/>
        <v>350</v>
      </c>
      <c r="M14" s="29" t="s">
        <v>120</v>
      </c>
    </row>
    <row r="15" spans="1:14" s="32" customFormat="1" ht="15.75">
      <c r="A15" s="28">
        <v>45222</v>
      </c>
      <c r="B15" s="29" t="s">
        <v>421</v>
      </c>
      <c r="C15" s="29" t="s">
        <v>422</v>
      </c>
      <c r="D15" s="29" t="s">
        <v>21</v>
      </c>
      <c r="E15" s="29">
        <v>1250</v>
      </c>
      <c r="F15" s="29">
        <v>9.6999999999999993</v>
      </c>
      <c r="G15" s="29">
        <v>11.7</v>
      </c>
      <c r="H15" s="29">
        <v>15</v>
      </c>
      <c r="I15" s="29">
        <v>7.7</v>
      </c>
      <c r="J15" s="29">
        <v>11</v>
      </c>
      <c r="K15" s="37">
        <f t="shared" ref="K15" si="14">J15-F15</f>
        <v>1.3000000000000007</v>
      </c>
      <c r="L15" s="37">
        <f t="shared" ref="L15" si="15">K15*E15</f>
        <v>1625.0000000000009</v>
      </c>
      <c r="M15" s="29" t="s">
        <v>120</v>
      </c>
    </row>
    <row r="16" spans="1:14" s="32" customFormat="1" ht="15.75">
      <c r="A16" s="28">
        <v>45224</v>
      </c>
      <c r="B16" s="29" t="s">
        <v>421</v>
      </c>
      <c r="C16" s="29" t="s">
        <v>422</v>
      </c>
      <c r="D16" s="29" t="s">
        <v>21</v>
      </c>
      <c r="E16" s="29">
        <v>1250</v>
      </c>
      <c r="F16" s="29">
        <v>8.4</v>
      </c>
      <c r="G16" s="29">
        <v>11</v>
      </c>
      <c r="H16" s="29">
        <v>15</v>
      </c>
      <c r="I16" s="29">
        <v>6</v>
      </c>
      <c r="J16" s="29">
        <v>9</v>
      </c>
      <c r="K16" s="37">
        <f t="shared" ref="K16:K17" si="16">J16-F16</f>
        <v>0.59999999999999964</v>
      </c>
      <c r="L16" s="37">
        <f t="shared" ref="L16:L17" si="17">K16*E16</f>
        <v>749.99999999999955</v>
      </c>
      <c r="M16" s="29" t="s">
        <v>120</v>
      </c>
    </row>
    <row r="17" spans="1:13" s="32" customFormat="1" ht="15.75">
      <c r="A17" s="28">
        <v>45225</v>
      </c>
      <c r="B17" s="29" t="s">
        <v>423</v>
      </c>
      <c r="C17" s="29" t="s">
        <v>424</v>
      </c>
      <c r="D17" s="29" t="s">
        <v>21</v>
      </c>
      <c r="E17" s="29">
        <v>3600</v>
      </c>
      <c r="F17" s="29">
        <v>5</v>
      </c>
      <c r="G17" s="29">
        <v>5</v>
      </c>
      <c r="H17" s="29">
        <v>8</v>
      </c>
      <c r="I17" s="29">
        <v>4</v>
      </c>
      <c r="J17" s="29">
        <v>4</v>
      </c>
      <c r="K17" s="31">
        <f t="shared" si="16"/>
        <v>-1</v>
      </c>
      <c r="L17" s="31">
        <f t="shared" si="17"/>
        <v>-3600</v>
      </c>
      <c r="M17" s="31" t="s">
        <v>303</v>
      </c>
    </row>
    <row r="18" spans="1:13" s="32" customFormat="1" ht="15.75">
      <c r="A18" s="28">
        <v>45226</v>
      </c>
      <c r="B18" s="29" t="s">
        <v>379</v>
      </c>
      <c r="C18" s="29" t="s">
        <v>254</v>
      </c>
      <c r="D18" s="29" t="s">
        <v>21</v>
      </c>
      <c r="E18" s="29">
        <v>300</v>
      </c>
      <c r="F18" s="29">
        <v>80</v>
      </c>
      <c r="G18" s="29">
        <v>90</v>
      </c>
      <c r="H18" s="29">
        <v>120</v>
      </c>
      <c r="I18" s="29">
        <v>69</v>
      </c>
      <c r="J18" s="29">
        <v>90</v>
      </c>
      <c r="K18" s="37">
        <f t="shared" ref="K18" si="18">J18-F18</f>
        <v>10</v>
      </c>
      <c r="L18" s="37">
        <f t="shared" ref="L18" si="19">K18*E18</f>
        <v>3000</v>
      </c>
      <c r="M18" s="29" t="s">
        <v>120</v>
      </c>
    </row>
    <row r="19" spans="1:13" s="32" customFormat="1" ht="15.75">
      <c r="A19" s="28">
        <v>45229</v>
      </c>
      <c r="B19" s="29" t="s">
        <v>409</v>
      </c>
      <c r="C19" s="29" t="s">
        <v>425</v>
      </c>
      <c r="D19" s="29" t="s">
        <v>21</v>
      </c>
      <c r="E19" s="29">
        <v>3000</v>
      </c>
      <c r="F19" s="29">
        <v>4.5999999999999996</v>
      </c>
      <c r="G19" s="29">
        <v>6</v>
      </c>
      <c r="H19" s="29">
        <v>10</v>
      </c>
      <c r="I19" s="29">
        <v>3</v>
      </c>
      <c r="J19" s="29">
        <v>3</v>
      </c>
      <c r="K19" s="31">
        <f t="shared" ref="K19" si="20">J19-F19</f>
        <v>-1.5999999999999996</v>
      </c>
      <c r="L19" s="31">
        <f t="shared" ref="L19" si="21">K19*E19</f>
        <v>-4799.9999999999991</v>
      </c>
      <c r="M19" s="31" t="s">
        <v>303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A10" sqref="A10:XFD10"/>
    </sheetView>
  </sheetViews>
  <sheetFormatPr defaultRowHeight="15"/>
  <cols>
    <col min="1" max="1" width="16.140625" customWidth="1"/>
    <col min="2" max="2" width="15.7109375" customWidth="1"/>
    <col min="13" max="13" width="15.7109375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18</v>
      </c>
      <c r="J2" s="14">
        <v>13</v>
      </c>
      <c r="K2" s="15">
        <v>5</v>
      </c>
      <c r="L2" s="14">
        <v>0</v>
      </c>
      <c r="M2" s="16">
        <f>J2/(J2+K2)</f>
        <v>0.72222222222222221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SUM(L419:L720)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>
        <v>45170</v>
      </c>
      <c r="B7" s="29" t="s">
        <v>245</v>
      </c>
      <c r="C7" s="29" t="s">
        <v>400</v>
      </c>
      <c r="D7" s="29" t="s">
        <v>21</v>
      </c>
      <c r="E7" s="29">
        <v>700</v>
      </c>
      <c r="F7" s="29">
        <v>23.4</v>
      </c>
      <c r="G7" s="29">
        <v>28</v>
      </c>
      <c r="H7" s="29">
        <v>40</v>
      </c>
      <c r="I7" s="29">
        <v>18</v>
      </c>
      <c r="J7" s="29">
        <v>28</v>
      </c>
      <c r="K7" s="29">
        <f t="shared" ref="K7" si="0">J7-F7</f>
        <v>4.6000000000000014</v>
      </c>
      <c r="L7" s="29">
        <f t="shared" ref="L7" si="1">K7*E7</f>
        <v>3220.0000000000009</v>
      </c>
      <c r="M7" s="29" t="s">
        <v>120</v>
      </c>
    </row>
    <row r="8" spans="1:14" s="32" customFormat="1" ht="15.75">
      <c r="A8" s="28">
        <v>45173</v>
      </c>
      <c r="B8" s="29" t="s">
        <v>268</v>
      </c>
      <c r="C8" s="29" t="s">
        <v>226</v>
      </c>
      <c r="D8" s="29" t="s">
        <v>21</v>
      </c>
      <c r="E8" s="29">
        <v>1450</v>
      </c>
      <c r="F8" s="29">
        <v>18.3</v>
      </c>
      <c r="G8" s="29">
        <v>21</v>
      </c>
      <c r="H8" s="29">
        <v>30</v>
      </c>
      <c r="I8" s="29">
        <v>16</v>
      </c>
      <c r="J8" s="29">
        <v>21</v>
      </c>
      <c r="K8" s="29">
        <f t="shared" ref="K8:K9" si="2">J8-F8</f>
        <v>2.6999999999999993</v>
      </c>
      <c r="L8" s="29">
        <f t="shared" ref="L8:L9" si="3">K8*E8</f>
        <v>3914.9999999999991</v>
      </c>
      <c r="M8" s="29" t="s">
        <v>120</v>
      </c>
    </row>
    <row r="9" spans="1:14" s="32" customFormat="1" ht="15.75">
      <c r="A9" s="28">
        <v>45175</v>
      </c>
      <c r="B9" s="29" t="s">
        <v>401</v>
      </c>
      <c r="C9" s="29" t="s">
        <v>402</v>
      </c>
      <c r="D9" s="29" t="s">
        <v>21</v>
      </c>
      <c r="E9" s="29">
        <v>700</v>
      </c>
      <c r="F9" s="29">
        <v>14.5</v>
      </c>
      <c r="G9" s="29">
        <v>19</v>
      </c>
      <c r="H9" s="29">
        <v>26</v>
      </c>
      <c r="I9" s="29">
        <v>9</v>
      </c>
      <c r="J9" s="29">
        <v>9</v>
      </c>
      <c r="K9" s="31">
        <f t="shared" si="2"/>
        <v>-5.5</v>
      </c>
      <c r="L9" s="31">
        <f t="shared" si="3"/>
        <v>-3850</v>
      </c>
      <c r="M9" s="31" t="s">
        <v>303</v>
      </c>
    </row>
    <row r="10" spans="1:14" s="32" customFormat="1" ht="15.75">
      <c r="A10" s="28">
        <v>45176</v>
      </c>
      <c r="B10" s="29" t="s">
        <v>384</v>
      </c>
      <c r="C10" s="29" t="s">
        <v>403</v>
      </c>
      <c r="D10" s="29" t="s">
        <v>21</v>
      </c>
      <c r="E10" s="29">
        <v>550</v>
      </c>
      <c r="F10" s="29">
        <v>19</v>
      </c>
      <c r="G10" s="29">
        <v>25</v>
      </c>
      <c r="H10" s="29">
        <v>40</v>
      </c>
      <c r="I10" s="29">
        <v>14</v>
      </c>
      <c r="J10" s="29">
        <v>25</v>
      </c>
      <c r="K10" s="29">
        <f t="shared" ref="K10:K11" si="4">J10-F10</f>
        <v>6</v>
      </c>
      <c r="L10" s="29">
        <f t="shared" ref="L10:L11" si="5">K10*E10</f>
        <v>3300</v>
      </c>
      <c r="M10" s="29" t="s">
        <v>120</v>
      </c>
    </row>
    <row r="11" spans="1:14" s="32" customFormat="1" ht="15.75">
      <c r="A11" s="28">
        <v>45177</v>
      </c>
      <c r="B11" s="29" t="s">
        <v>75</v>
      </c>
      <c r="C11" s="29" t="s">
        <v>148</v>
      </c>
      <c r="D11" s="29" t="s">
        <v>21</v>
      </c>
      <c r="E11" s="29">
        <v>1400</v>
      </c>
      <c r="F11" s="29">
        <v>11</v>
      </c>
      <c r="G11" s="29">
        <v>13</v>
      </c>
      <c r="H11" s="29">
        <v>16</v>
      </c>
      <c r="I11" s="29">
        <v>9</v>
      </c>
      <c r="J11" s="29">
        <v>11.7</v>
      </c>
      <c r="K11" s="29">
        <f t="shared" si="4"/>
        <v>0.69999999999999929</v>
      </c>
      <c r="L11" s="29">
        <f t="shared" si="5"/>
        <v>979.99999999999898</v>
      </c>
      <c r="M11" s="29" t="s">
        <v>120</v>
      </c>
    </row>
    <row r="12" spans="1:14" s="32" customFormat="1" ht="15.75">
      <c r="A12" s="28">
        <v>45180</v>
      </c>
      <c r="B12" s="29" t="s">
        <v>235</v>
      </c>
      <c r="C12" s="29" t="s">
        <v>393</v>
      </c>
      <c r="D12" s="29" t="s">
        <v>21</v>
      </c>
      <c r="E12" s="29">
        <v>1500</v>
      </c>
      <c r="F12" s="29">
        <v>23.5</v>
      </c>
      <c r="G12" s="29">
        <v>27</v>
      </c>
      <c r="H12" s="29">
        <v>32</v>
      </c>
      <c r="I12" s="29">
        <v>20</v>
      </c>
      <c r="J12" s="29">
        <v>26</v>
      </c>
      <c r="K12" s="29">
        <f t="shared" ref="K12:K14" si="6">J12-F12</f>
        <v>2.5</v>
      </c>
      <c r="L12" s="29">
        <f t="shared" ref="L12:L14" si="7">K12*E12</f>
        <v>3750</v>
      </c>
      <c r="M12" s="29" t="s">
        <v>120</v>
      </c>
    </row>
    <row r="13" spans="1:14" s="32" customFormat="1" ht="15.75">
      <c r="A13" s="28">
        <v>45181</v>
      </c>
      <c r="B13" s="29" t="s">
        <v>404</v>
      </c>
      <c r="C13" s="29" t="s">
        <v>405</v>
      </c>
      <c r="D13" s="29" t="s">
        <v>21</v>
      </c>
      <c r="E13" s="29">
        <v>1250</v>
      </c>
      <c r="F13" s="29">
        <v>35</v>
      </c>
      <c r="G13" s="29">
        <v>40</v>
      </c>
      <c r="H13" s="29">
        <v>47</v>
      </c>
      <c r="I13" s="29">
        <v>30</v>
      </c>
      <c r="J13" s="29">
        <v>40</v>
      </c>
      <c r="K13" s="29">
        <f t="shared" si="6"/>
        <v>5</v>
      </c>
      <c r="L13" s="29">
        <f t="shared" si="7"/>
        <v>6250</v>
      </c>
      <c r="M13" s="29" t="s">
        <v>120</v>
      </c>
    </row>
    <row r="14" spans="1:14" s="32" customFormat="1" ht="15.75">
      <c r="A14" s="28">
        <v>45182</v>
      </c>
      <c r="B14" s="29" t="s">
        <v>201</v>
      </c>
      <c r="C14" s="29" t="s">
        <v>136</v>
      </c>
      <c r="D14" s="29" t="s">
        <v>21</v>
      </c>
      <c r="E14" s="29">
        <v>175</v>
      </c>
      <c r="F14" s="29">
        <v>45</v>
      </c>
      <c r="G14" s="29">
        <v>65</v>
      </c>
      <c r="H14" s="29">
        <v>100</v>
      </c>
      <c r="I14" s="29">
        <v>25</v>
      </c>
      <c r="J14" s="29">
        <v>58</v>
      </c>
      <c r="K14" s="29">
        <f t="shared" si="6"/>
        <v>13</v>
      </c>
      <c r="L14" s="29">
        <f t="shared" si="7"/>
        <v>2275</v>
      </c>
      <c r="M14" s="31" t="s">
        <v>303</v>
      </c>
    </row>
    <row r="15" spans="1:14" s="32" customFormat="1" ht="15.75">
      <c r="A15" s="28">
        <v>45183</v>
      </c>
      <c r="B15" s="29" t="s">
        <v>30</v>
      </c>
      <c r="C15" s="29" t="s">
        <v>406</v>
      </c>
      <c r="D15" s="29" t="s">
        <v>21</v>
      </c>
      <c r="E15" s="29">
        <v>400</v>
      </c>
      <c r="F15" s="29">
        <v>30</v>
      </c>
      <c r="G15" s="29">
        <v>40</v>
      </c>
      <c r="H15" s="29">
        <v>60</v>
      </c>
      <c r="I15" s="29">
        <v>20</v>
      </c>
      <c r="J15" s="29">
        <v>33.299999999999997</v>
      </c>
      <c r="K15" s="29">
        <f t="shared" ref="K15" si="8">J15-F15</f>
        <v>3.2999999999999972</v>
      </c>
      <c r="L15" s="29">
        <f t="shared" ref="L15" si="9">K15*E15</f>
        <v>1319.9999999999989</v>
      </c>
      <c r="M15" s="29" t="s">
        <v>120</v>
      </c>
    </row>
    <row r="16" spans="1:14" s="32" customFormat="1" ht="15.75">
      <c r="A16" s="28">
        <v>45184</v>
      </c>
      <c r="B16" s="29" t="s">
        <v>407</v>
      </c>
      <c r="C16" s="29" t="s">
        <v>408</v>
      </c>
      <c r="D16" s="29" t="s">
        <v>21</v>
      </c>
      <c r="E16" s="29">
        <v>40</v>
      </c>
      <c r="F16" s="29">
        <v>300</v>
      </c>
      <c r="G16" s="29">
        <v>400</v>
      </c>
      <c r="H16" s="29">
        <v>600</v>
      </c>
      <c r="I16" s="29">
        <v>200</v>
      </c>
      <c r="J16" s="29">
        <v>380</v>
      </c>
      <c r="K16" s="29">
        <f t="shared" ref="K16" si="10">J16-F16</f>
        <v>80</v>
      </c>
      <c r="L16" s="29">
        <f t="shared" ref="L16" si="11">K16*E16</f>
        <v>3200</v>
      </c>
      <c r="M16" s="29" t="s">
        <v>120</v>
      </c>
    </row>
    <row r="17" spans="1:13" s="32" customFormat="1" ht="15.75">
      <c r="A17" s="28">
        <v>45191</v>
      </c>
      <c r="B17" s="29" t="s">
        <v>409</v>
      </c>
      <c r="C17" s="29" t="s">
        <v>410</v>
      </c>
      <c r="D17" s="29" t="s">
        <v>21</v>
      </c>
      <c r="E17" s="29">
        <v>3000</v>
      </c>
      <c r="F17" s="29">
        <v>1.75</v>
      </c>
      <c r="G17" s="29">
        <v>3.2</v>
      </c>
      <c r="H17" s="29">
        <v>7</v>
      </c>
      <c r="I17" s="29">
        <v>0.5</v>
      </c>
      <c r="J17" s="29">
        <v>0.5</v>
      </c>
      <c r="K17" s="31">
        <f t="shared" ref="K17:K18" si="12">J17-F17</f>
        <v>-1.25</v>
      </c>
      <c r="L17" s="31">
        <f t="shared" ref="L17:L18" si="13">K17*E17</f>
        <v>-3750</v>
      </c>
      <c r="M17" s="31" t="s">
        <v>303</v>
      </c>
    </row>
    <row r="18" spans="1:13" s="32" customFormat="1" ht="15.75">
      <c r="A18" s="28">
        <v>45194</v>
      </c>
      <c r="B18" s="29" t="s">
        <v>387</v>
      </c>
      <c r="C18" s="29" t="s">
        <v>100</v>
      </c>
      <c r="D18" s="29" t="s">
        <v>21</v>
      </c>
      <c r="E18" s="29">
        <v>150</v>
      </c>
      <c r="F18" s="29">
        <v>120</v>
      </c>
      <c r="G18" s="29">
        <v>150</v>
      </c>
      <c r="H18" s="29">
        <v>200</v>
      </c>
      <c r="I18" s="29">
        <v>99</v>
      </c>
      <c r="J18" s="29">
        <v>150</v>
      </c>
      <c r="K18" s="29">
        <f t="shared" si="12"/>
        <v>30</v>
      </c>
      <c r="L18" s="29">
        <f t="shared" si="13"/>
        <v>4500</v>
      </c>
      <c r="M18" s="29" t="s">
        <v>120</v>
      </c>
    </row>
    <row r="19" spans="1:13" s="32" customFormat="1" ht="15.75">
      <c r="A19" s="28">
        <v>45196</v>
      </c>
      <c r="B19" s="29" t="s">
        <v>110</v>
      </c>
      <c r="C19" s="29" t="s">
        <v>400</v>
      </c>
      <c r="D19" s="29" t="s">
        <v>21</v>
      </c>
      <c r="E19" s="29">
        <v>700</v>
      </c>
      <c r="F19" s="29">
        <v>37</v>
      </c>
      <c r="G19" s="29">
        <v>42</v>
      </c>
      <c r="H19" s="29">
        <v>55</v>
      </c>
      <c r="I19" s="29">
        <v>32</v>
      </c>
      <c r="J19" s="29">
        <v>42</v>
      </c>
      <c r="K19" s="29">
        <f t="shared" ref="K19" si="14">J19-F19</f>
        <v>5</v>
      </c>
      <c r="L19" s="29">
        <f t="shared" ref="L19" si="15">K19*E19</f>
        <v>3500</v>
      </c>
      <c r="M19" s="29" t="s">
        <v>120</v>
      </c>
    </row>
    <row r="20" spans="1:13" s="32" customFormat="1" ht="15.75">
      <c r="A20" s="28">
        <v>45197</v>
      </c>
      <c r="B20" s="29" t="s">
        <v>110</v>
      </c>
      <c r="C20" s="29" t="s">
        <v>400</v>
      </c>
      <c r="D20" s="29" t="s">
        <v>21</v>
      </c>
      <c r="E20" s="29">
        <v>700</v>
      </c>
      <c r="F20" s="29">
        <v>36.5</v>
      </c>
      <c r="G20" s="29">
        <v>43</v>
      </c>
      <c r="H20" s="29">
        <v>60</v>
      </c>
      <c r="I20" s="29">
        <v>30</v>
      </c>
      <c r="J20" s="29">
        <v>38</v>
      </c>
      <c r="K20" s="29">
        <f t="shared" ref="K20" si="16">J20-F20</f>
        <v>1.5</v>
      </c>
      <c r="L20" s="29">
        <f t="shared" ref="L20" si="17">K20*E20</f>
        <v>1050</v>
      </c>
      <c r="M20" s="29" t="s">
        <v>120</v>
      </c>
    </row>
    <row r="21" spans="1:13">
      <c r="A21" t="s">
        <v>399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A11" sqref="A11:XFD11"/>
    </sheetView>
  </sheetViews>
  <sheetFormatPr defaultRowHeight="15"/>
  <cols>
    <col min="1" max="1" width="13" customWidth="1"/>
    <col min="2" max="2" width="16.85546875" customWidth="1"/>
    <col min="3" max="3" width="12.28515625" customWidth="1"/>
    <col min="13" max="13" width="14.5703125" customWidth="1"/>
  </cols>
  <sheetData>
    <row r="1" spans="1:14">
      <c r="A1" s="7"/>
      <c r="B1" s="8"/>
      <c r="C1" s="8"/>
      <c r="D1" s="9"/>
      <c r="E1" s="8"/>
      <c r="F1" s="8"/>
      <c r="G1" s="8"/>
      <c r="H1" s="8"/>
      <c r="I1" s="10" t="s">
        <v>14</v>
      </c>
      <c r="J1" s="10" t="s">
        <v>15</v>
      </c>
      <c r="K1" s="10" t="s">
        <v>8</v>
      </c>
      <c r="L1" s="10" t="s">
        <v>16</v>
      </c>
      <c r="M1" s="10" t="s">
        <v>17</v>
      </c>
      <c r="N1" s="11"/>
    </row>
    <row r="2" spans="1:14">
      <c r="A2" s="7"/>
      <c r="B2" s="8"/>
      <c r="C2" s="8"/>
      <c r="D2" s="9"/>
      <c r="E2" s="8"/>
      <c r="F2" s="12"/>
      <c r="G2" s="8"/>
      <c r="H2" s="8"/>
      <c r="I2" s="13">
        <v>18</v>
      </c>
      <c r="J2" s="14">
        <v>13</v>
      </c>
      <c r="K2" s="15">
        <v>5</v>
      </c>
      <c r="L2" s="14">
        <v>0</v>
      </c>
      <c r="M2" s="16">
        <f>J2/(J2+K2)</f>
        <v>0.72222222222222221</v>
      </c>
      <c r="N2" s="17"/>
    </row>
    <row r="3" spans="1:14">
      <c r="A3" s="7"/>
      <c r="B3" s="8"/>
      <c r="C3" s="8"/>
      <c r="D3" s="18"/>
      <c r="E3" s="12"/>
      <c r="F3" s="19"/>
      <c r="G3" s="20"/>
      <c r="H3" s="8"/>
      <c r="I3" s="21" t="s">
        <v>18</v>
      </c>
      <c r="J3" s="22">
        <f>SUM(L405:L706)</f>
        <v>0</v>
      </c>
      <c r="K3" s="23" t="s">
        <v>19</v>
      </c>
      <c r="L3" s="13">
        <v>0</v>
      </c>
      <c r="M3" s="10"/>
      <c r="N3" s="11"/>
    </row>
    <row r="4" spans="1:14">
      <c r="A4" s="7"/>
      <c r="B4" s="8"/>
      <c r="C4" s="8"/>
      <c r="D4" s="24"/>
      <c r="E4" s="8"/>
      <c r="F4" s="8"/>
      <c r="G4" s="8"/>
      <c r="H4" s="8"/>
      <c r="I4" s="25"/>
      <c r="J4" s="26"/>
      <c r="K4" s="13" t="s">
        <v>20</v>
      </c>
      <c r="L4" s="13">
        <v>0</v>
      </c>
      <c r="M4" s="27"/>
      <c r="N4" s="11"/>
    </row>
    <row r="5" spans="1:14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27"/>
      <c r="N5" s="11"/>
    </row>
    <row r="6" spans="1:14" ht="18.75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4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  <c r="N6" s="6" t="s">
        <v>13</v>
      </c>
    </row>
    <row r="7" spans="1:14" s="32" customFormat="1" ht="15.75">
      <c r="A7" s="28">
        <v>45142</v>
      </c>
      <c r="B7" s="29" t="s">
        <v>95</v>
      </c>
      <c r="C7" s="29" t="s">
        <v>383</v>
      </c>
      <c r="D7" s="29" t="s">
        <v>21</v>
      </c>
      <c r="E7" s="29">
        <v>700</v>
      </c>
      <c r="F7" s="29">
        <v>44</v>
      </c>
      <c r="G7" s="29">
        <v>50</v>
      </c>
      <c r="H7" s="29">
        <v>58</v>
      </c>
      <c r="I7" s="29">
        <v>38</v>
      </c>
      <c r="J7" s="29">
        <v>50</v>
      </c>
      <c r="K7" s="29">
        <f t="shared" ref="K7" si="0">J7-F7</f>
        <v>6</v>
      </c>
      <c r="L7" s="29">
        <f t="shared" ref="L7" si="1">K7*E7</f>
        <v>4200</v>
      </c>
      <c r="M7" s="29" t="s">
        <v>120</v>
      </c>
    </row>
    <row r="8" spans="1:14" s="32" customFormat="1" ht="15.75">
      <c r="A8" s="28">
        <v>45146</v>
      </c>
      <c r="B8" s="29" t="s">
        <v>384</v>
      </c>
      <c r="C8" s="29" t="s">
        <v>385</v>
      </c>
      <c r="D8" s="29" t="s">
        <v>21</v>
      </c>
      <c r="E8" s="29">
        <v>550</v>
      </c>
      <c r="F8" s="29">
        <v>34</v>
      </c>
      <c r="G8" s="29">
        <v>45</v>
      </c>
      <c r="H8" s="29">
        <v>58</v>
      </c>
      <c r="I8" s="29">
        <v>25</v>
      </c>
      <c r="J8" s="29">
        <v>40</v>
      </c>
      <c r="K8" s="29">
        <f t="shared" ref="K8:K9" si="2">J8-F8</f>
        <v>6</v>
      </c>
      <c r="L8" s="29">
        <f t="shared" ref="L8:L9" si="3">K8*E8</f>
        <v>3300</v>
      </c>
      <c r="M8" s="29" t="s">
        <v>120</v>
      </c>
    </row>
    <row r="9" spans="1:14" s="32" customFormat="1" ht="15.75">
      <c r="A9" s="28">
        <v>45148</v>
      </c>
      <c r="B9" s="29" t="s">
        <v>386</v>
      </c>
      <c r="C9" s="29" t="s">
        <v>210</v>
      </c>
      <c r="D9" s="29" t="s">
        <v>21</v>
      </c>
      <c r="E9" s="29">
        <v>375</v>
      </c>
      <c r="F9" s="29">
        <v>47</v>
      </c>
      <c r="G9" s="29">
        <v>55</v>
      </c>
      <c r="H9" s="29">
        <v>70</v>
      </c>
      <c r="I9" s="29">
        <v>40</v>
      </c>
      <c r="J9" s="29">
        <v>48</v>
      </c>
      <c r="K9" s="29">
        <f t="shared" si="2"/>
        <v>1</v>
      </c>
      <c r="L9" s="29">
        <f t="shared" si="3"/>
        <v>375</v>
      </c>
      <c r="M9" s="29" t="s">
        <v>120</v>
      </c>
    </row>
    <row r="10" spans="1:14" s="32" customFormat="1" ht="15.75">
      <c r="A10" s="28">
        <v>45149</v>
      </c>
      <c r="B10" s="29" t="s">
        <v>387</v>
      </c>
      <c r="C10" s="29" t="s">
        <v>351</v>
      </c>
      <c r="D10" s="29" t="s">
        <v>21</v>
      </c>
      <c r="E10" s="29">
        <v>150</v>
      </c>
      <c r="F10" s="29">
        <v>107</v>
      </c>
      <c r="G10" s="29">
        <v>127</v>
      </c>
      <c r="H10" s="29">
        <v>150</v>
      </c>
      <c r="I10" s="29">
        <v>87</v>
      </c>
      <c r="J10" s="29">
        <v>127</v>
      </c>
      <c r="K10" s="29">
        <f t="shared" ref="K10:K11" si="4">J10-F10</f>
        <v>20</v>
      </c>
      <c r="L10" s="29">
        <f t="shared" ref="L10:L11" si="5">K10*E10</f>
        <v>3000</v>
      </c>
      <c r="M10" s="29" t="s">
        <v>120</v>
      </c>
    </row>
    <row r="11" spans="1:14" s="32" customFormat="1" ht="15.75">
      <c r="A11" s="28">
        <v>45152</v>
      </c>
      <c r="B11" s="29" t="s">
        <v>388</v>
      </c>
      <c r="C11" s="29" t="s">
        <v>389</v>
      </c>
      <c r="D11" s="29" t="s">
        <v>21</v>
      </c>
      <c r="E11" s="29">
        <v>5000</v>
      </c>
      <c r="F11" s="29">
        <v>2.4500000000000002</v>
      </c>
      <c r="G11" s="29">
        <v>3</v>
      </c>
      <c r="H11" s="29">
        <v>5</v>
      </c>
      <c r="I11" s="29">
        <v>2</v>
      </c>
      <c r="J11" s="29">
        <v>2</v>
      </c>
      <c r="K11" s="31">
        <f t="shared" si="4"/>
        <v>-0.45000000000000018</v>
      </c>
      <c r="L11" s="31">
        <f t="shared" si="5"/>
        <v>-2250.0000000000009</v>
      </c>
      <c r="M11" s="31" t="s">
        <v>303</v>
      </c>
    </row>
    <row r="12" spans="1:14" s="32" customFormat="1" ht="15.75">
      <c r="A12" s="28">
        <v>45154</v>
      </c>
      <c r="B12" s="29" t="s">
        <v>105</v>
      </c>
      <c r="C12" s="29" t="s">
        <v>390</v>
      </c>
      <c r="D12" s="29" t="s">
        <v>21</v>
      </c>
      <c r="E12" s="29">
        <v>275</v>
      </c>
      <c r="F12" s="29">
        <v>37.549999999999997</v>
      </c>
      <c r="G12" s="29">
        <v>47.55</v>
      </c>
      <c r="H12" s="29">
        <v>62</v>
      </c>
      <c r="I12" s="29">
        <v>27.5</v>
      </c>
      <c r="J12" s="29">
        <v>62</v>
      </c>
      <c r="K12" s="29">
        <f t="shared" ref="K12" si="6">J12-F12</f>
        <v>24.450000000000003</v>
      </c>
      <c r="L12" s="29">
        <f t="shared" ref="L12" si="7">K12*E12</f>
        <v>6723.7500000000009</v>
      </c>
      <c r="M12" s="29" t="s">
        <v>120</v>
      </c>
    </row>
    <row r="13" spans="1:14" s="32" customFormat="1" ht="15.75">
      <c r="A13" s="28">
        <v>45155</v>
      </c>
      <c r="B13" s="29" t="s">
        <v>386</v>
      </c>
      <c r="C13" s="29" t="s">
        <v>391</v>
      </c>
      <c r="D13" s="29" t="s">
        <v>21</v>
      </c>
      <c r="E13" s="29">
        <v>375</v>
      </c>
      <c r="F13" s="29">
        <v>28</v>
      </c>
      <c r="G13" s="29">
        <v>38</v>
      </c>
      <c r="H13" s="29">
        <v>55</v>
      </c>
      <c r="I13" s="29">
        <v>18</v>
      </c>
      <c r="J13" s="29">
        <v>29</v>
      </c>
      <c r="K13" s="29">
        <f t="shared" ref="K13" si="8">J13-F13</f>
        <v>1</v>
      </c>
      <c r="L13" s="29">
        <f t="shared" ref="L13" si="9">K13*E13</f>
        <v>375</v>
      </c>
      <c r="M13" s="29" t="s">
        <v>120</v>
      </c>
    </row>
    <row r="14" spans="1:14" s="32" customFormat="1" ht="15.75">
      <c r="A14" s="28">
        <v>45156</v>
      </c>
      <c r="B14" s="29" t="s">
        <v>25</v>
      </c>
      <c r="C14" s="29" t="s">
        <v>392</v>
      </c>
      <c r="D14" s="29" t="s">
        <v>21</v>
      </c>
      <c r="E14" s="29">
        <v>275</v>
      </c>
      <c r="F14" s="29">
        <v>38</v>
      </c>
      <c r="G14" s="29">
        <v>48</v>
      </c>
      <c r="H14" s="29">
        <v>65</v>
      </c>
      <c r="I14" s="29">
        <v>27</v>
      </c>
      <c r="J14" s="29">
        <v>48</v>
      </c>
      <c r="K14" s="29">
        <f t="shared" ref="K14" si="10">J14-F14</f>
        <v>10</v>
      </c>
      <c r="L14" s="29">
        <f t="shared" ref="L14" si="11">K14*E14</f>
        <v>2750</v>
      </c>
      <c r="M14" s="29" t="s">
        <v>120</v>
      </c>
    </row>
    <row r="15" spans="1:14" s="32" customFormat="1" ht="15.75">
      <c r="A15" s="28">
        <v>45159</v>
      </c>
      <c r="B15" s="29" t="s">
        <v>63</v>
      </c>
      <c r="C15" s="29" t="s">
        <v>393</v>
      </c>
      <c r="D15" s="29" t="s">
        <v>21</v>
      </c>
      <c r="E15" s="29">
        <v>1200</v>
      </c>
      <c r="F15" s="29">
        <v>5.7</v>
      </c>
      <c r="G15" s="29">
        <v>8.1999999999999993</v>
      </c>
      <c r="H15" s="29">
        <v>15</v>
      </c>
      <c r="I15" s="29">
        <v>3.5</v>
      </c>
      <c r="J15" s="29">
        <v>3.5</v>
      </c>
      <c r="K15" s="31">
        <f t="shared" ref="K15" si="12">J15-F15</f>
        <v>-2.2000000000000002</v>
      </c>
      <c r="L15" s="31">
        <f t="shared" ref="L15" si="13">K15*E15</f>
        <v>-2640</v>
      </c>
      <c r="M15" s="31" t="s">
        <v>303</v>
      </c>
    </row>
    <row r="16" spans="1:14" s="32" customFormat="1" ht="15.75">
      <c r="A16" s="28">
        <v>45160</v>
      </c>
      <c r="B16" s="29" t="s">
        <v>394</v>
      </c>
      <c r="C16" s="29" t="s">
        <v>186</v>
      </c>
      <c r="D16" s="29" t="s">
        <v>21</v>
      </c>
      <c r="E16" s="29">
        <v>1000</v>
      </c>
      <c r="F16" s="29">
        <v>14</v>
      </c>
      <c r="G16" s="29">
        <v>18</v>
      </c>
      <c r="H16" s="29">
        <v>26</v>
      </c>
      <c r="I16" s="29">
        <v>11</v>
      </c>
      <c r="J16" s="29">
        <v>17</v>
      </c>
      <c r="K16" s="29">
        <f t="shared" ref="K16" si="14">J16-F16</f>
        <v>3</v>
      </c>
      <c r="L16" s="29">
        <f t="shared" ref="L16" si="15">K16*E16</f>
        <v>3000</v>
      </c>
      <c r="M16" s="29" t="s">
        <v>120</v>
      </c>
    </row>
    <row r="17" spans="1:13" s="32" customFormat="1" ht="15.75">
      <c r="A17" s="28">
        <v>45161</v>
      </c>
      <c r="B17" s="29" t="s">
        <v>49</v>
      </c>
      <c r="C17" s="29" t="s">
        <v>323</v>
      </c>
      <c r="D17" s="29" t="s">
        <v>21</v>
      </c>
      <c r="E17" s="29">
        <v>1000</v>
      </c>
      <c r="F17" s="29">
        <v>11.7</v>
      </c>
      <c r="G17" s="29">
        <v>15</v>
      </c>
      <c r="H17" s="29">
        <v>22</v>
      </c>
      <c r="I17" s="29">
        <v>8</v>
      </c>
      <c r="J17" s="29">
        <v>15</v>
      </c>
      <c r="K17" s="29">
        <f t="shared" ref="K17" si="16">J17-F17</f>
        <v>3.3000000000000007</v>
      </c>
      <c r="L17" s="29">
        <f t="shared" ref="L17" si="17">K17*E17</f>
        <v>3300.0000000000009</v>
      </c>
      <c r="M17" s="29" t="s">
        <v>120</v>
      </c>
    </row>
    <row r="18" spans="1:13" s="32" customFormat="1" ht="15.75">
      <c r="A18" s="28">
        <v>45162</v>
      </c>
      <c r="B18" s="29" t="s">
        <v>395</v>
      </c>
      <c r="C18" s="29" t="s">
        <v>172</v>
      </c>
      <c r="D18" s="29" t="s">
        <v>21</v>
      </c>
      <c r="E18" s="29">
        <v>700</v>
      </c>
      <c r="F18" s="29">
        <v>22.25</v>
      </c>
      <c r="G18" s="29">
        <v>28</v>
      </c>
      <c r="H18" s="29">
        <v>50</v>
      </c>
      <c r="I18" s="29">
        <v>16</v>
      </c>
      <c r="J18" s="29">
        <v>16</v>
      </c>
      <c r="K18" s="31">
        <f t="shared" ref="K18:K19" si="18">J18-F18</f>
        <v>-6.25</v>
      </c>
      <c r="L18" s="31">
        <f t="shared" ref="L18:L19" si="19">K18*E18</f>
        <v>-4375</v>
      </c>
      <c r="M18" s="31" t="s">
        <v>303</v>
      </c>
    </row>
    <row r="19" spans="1:13" s="32" customFormat="1" ht="15.75">
      <c r="A19" s="28">
        <v>45163</v>
      </c>
      <c r="B19" s="29" t="s">
        <v>58</v>
      </c>
      <c r="C19" s="29" t="s">
        <v>396</v>
      </c>
      <c r="D19" s="29" t="s">
        <v>21</v>
      </c>
      <c r="E19" s="29">
        <v>300</v>
      </c>
      <c r="F19" s="29">
        <v>43</v>
      </c>
      <c r="G19" s="29">
        <v>55</v>
      </c>
      <c r="H19" s="29">
        <v>75</v>
      </c>
      <c r="I19" s="29">
        <v>31</v>
      </c>
      <c r="J19" s="29">
        <v>51</v>
      </c>
      <c r="K19" s="29">
        <f t="shared" si="18"/>
        <v>8</v>
      </c>
      <c r="L19" s="29">
        <f t="shared" si="19"/>
        <v>2400</v>
      </c>
      <c r="M19" s="29" t="s">
        <v>120</v>
      </c>
    </row>
    <row r="20" spans="1:13" s="32" customFormat="1" ht="15.75">
      <c r="A20" s="28">
        <v>45166</v>
      </c>
      <c r="B20" s="29" t="s">
        <v>235</v>
      </c>
      <c r="C20" s="29" t="s">
        <v>397</v>
      </c>
      <c r="D20" s="29" t="s">
        <v>21</v>
      </c>
      <c r="E20" s="29">
        <v>1500</v>
      </c>
      <c r="F20" s="29">
        <v>4.5999999999999996</v>
      </c>
      <c r="G20" s="29">
        <v>6.6</v>
      </c>
      <c r="H20" s="29">
        <v>9</v>
      </c>
      <c r="I20" s="29">
        <v>2.6</v>
      </c>
      <c r="J20" s="29">
        <v>2.6</v>
      </c>
      <c r="K20" s="31">
        <f t="shared" ref="K20" si="20">J20-F20</f>
        <v>-1.9999999999999996</v>
      </c>
      <c r="L20" s="31">
        <f t="shared" ref="L20" si="21">K20*E20</f>
        <v>-2999.9999999999995</v>
      </c>
      <c r="M20" s="31" t="s">
        <v>303</v>
      </c>
    </row>
    <row r="21" spans="1:13" s="32" customFormat="1" ht="15.75">
      <c r="A21" s="28">
        <v>45167</v>
      </c>
      <c r="B21" s="29" t="s">
        <v>398</v>
      </c>
      <c r="C21" s="29" t="s">
        <v>218</v>
      </c>
      <c r="D21" s="29" t="s">
        <v>21</v>
      </c>
      <c r="E21" s="29">
        <v>1000</v>
      </c>
      <c r="F21" s="29">
        <v>23</v>
      </c>
      <c r="G21" s="29">
        <v>27</v>
      </c>
      <c r="H21" s="29">
        <v>36</v>
      </c>
      <c r="I21" s="29">
        <v>19</v>
      </c>
      <c r="J21" s="29">
        <v>26</v>
      </c>
      <c r="K21" s="29">
        <f t="shared" ref="K21" si="22">J21-F21</f>
        <v>3</v>
      </c>
      <c r="L21" s="29">
        <f t="shared" ref="L21" si="23">K21*E21</f>
        <v>3000</v>
      </c>
      <c r="M21" s="29" t="s">
        <v>120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APL 2024</vt:lpstr>
      <vt:lpstr>MAR 2024</vt:lpstr>
      <vt:lpstr>FEB 2024</vt:lpstr>
      <vt:lpstr>JAN2024</vt:lpstr>
      <vt:lpstr>DEC2023</vt:lpstr>
      <vt:lpstr>NOV 2023</vt:lpstr>
      <vt:lpstr>OCT 2023</vt:lpstr>
      <vt:lpstr>SEP 2023</vt:lpstr>
      <vt:lpstr>AUG 2023</vt:lpstr>
      <vt:lpstr>JUL 2023</vt:lpstr>
      <vt:lpstr>JUN 2023</vt:lpstr>
      <vt:lpstr>may 2023</vt:lpstr>
      <vt:lpstr>APL 2023</vt:lpstr>
      <vt:lpstr>MAR2023</vt:lpstr>
      <vt:lpstr>FEB 2023</vt:lpstr>
      <vt:lpstr>JAN 2023</vt:lpstr>
      <vt:lpstr>DEC 2022</vt:lpstr>
      <vt:lpstr>NOV 2022</vt:lpstr>
      <vt:lpstr>OCT 2022</vt:lpstr>
      <vt:lpstr>SEP-2022</vt:lpstr>
      <vt:lpstr>AUG 2022</vt:lpstr>
      <vt:lpstr>JUL-2022</vt:lpstr>
      <vt:lpstr>JUN 2022</vt:lpstr>
      <vt:lpstr>MAY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abv</cp:lastModifiedBy>
  <dcterms:created xsi:type="dcterms:W3CDTF">2023-01-19T10:26:37Z</dcterms:created>
  <dcterms:modified xsi:type="dcterms:W3CDTF">2024-04-12T05:59:03Z</dcterms:modified>
</cp:coreProperties>
</file>